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externalLinks/externalLink7.xml" ContentType="application/vnd.openxmlformats-officedocument.spreadsheetml.externalLink+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0.xml" ContentType="application/vnd.openxmlformats-officedocument.spreadsheetml.externalLink+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externalLinks/externalLink8.xml" ContentType="application/vnd.openxmlformats-officedocument.spreadsheetml.externalLink+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externalLinks/externalLink6.xml" ContentType="application/vnd.openxmlformats-officedocument.spreadsheetml.externalLink+xml"/>
  <Override PartName="/xl/externalLinks/externalLink17.xml" ContentType="application/vnd.openxmlformats-officedocument.spreadsheetml.externalLink+xml"/>
  <Override PartName="/xl/drawings/drawing5.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2" yWindow="4020" windowWidth="15480" windowHeight="3612" tabRatio="862" firstSheet="3" activeTab="22"/>
  </bookViews>
  <sheets>
    <sheet name="dem1" sheetId="6" r:id="rId1"/>
    <sheet name="dem2" sheetId="7" r:id="rId2"/>
    <sheet name="dem3" sheetId="8" r:id="rId3"/>
    <sheet name="dem5" sheetId="10" r:id="rId4"/>
    <sheet name="dem6" sheetId="11" r:id="rId5"/>
    <sheet name="dem7" sheetId="12" r:id="rId6"/>
    <sheet name="dem8" sheetId="13" r:id="rId7"/>
    <sheet name="dem9" sheetId="14" r:id="rId8"/>
    <sheet name="dem12" sheetId="17" r:id="rId9"/>
    <sheet name="gov" sheetId="18" r:id="rId10"/>
    <sheet name="dem13" sheetId="19" r:id="rId11"/>
    <sheet name="dem14" sheetId="20" r:id="rId12"/>
    <sheet name="dem15" sheetId="21" r:id="rId13"/>
    <sheet name="dem16" sheetId="22" r:id="rId14"/>
    <sheet name="dem17" sheetId="23" r:id="rId15"/>
    <sheet name="dem19" sheetId="25" r:id="rId16"/>
    <sheet name="dem20" sheetId="26" r:id="rId17"/>
    <sheet name="dem24" sheetId="54" r:id="rId18"/>
    <sheet name="dem27" sheetId="33" r:id="rId19"/>
    <sheet name="dem28" sheetId="34" r:id="rId20"/>
    <sheet name="dem30" sheetId="36" r:id="rId21"/>
    <sheet name="dem31" sheetId="37" r:id="rId22"/>
    <sheet name="dem33" sheetId="56" r:id="rId23"/>
    <sheet name="dem34" sheetId="41" r:id="rId24"/>
    <sheet name="Dem35" sheetId="42" r:id="rId25"/>
    <sheet name="dem37" sheetId="44" r:id="rId26"/>
    <sheet name="dem38" sheetId="45" r:id="rId27"/>
    <sheet name="dem40" sheetId="47" state="hidden" r:id="rId28"/>
    <sheet name="dem40A" sheetId="48" r:id="rId29"/>
    <sheet name="dem41" sheetId="55"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123Graph_D" localSheetId="0" hidden="1">#REF!</definedName>
    <definedName name="__123Graph_D" localSheetId="8" hidden="1">[1]DEMAND18!#REF!</definedName>
    <definedName name="__123Graph_D" localSheetId="10" hidden="1">#REF!</definedName>
    <definedName name="__123Graph_D" localSheetId="12" hidden="1">[2]DEMAND18!#REF!</definedName>
    <definedName name="__123Graph_D" localSheetId="13" hidden="1">#REF!</definedName>
    <definedName name="__123Graph_D" localSheetId="14" hidden="1">#REF!</definedName>
    <definedName name="__123Graph_D" localSheetId="15" hidden="1">#REF!</definedName>
    <definedName name="__123Graph_D" localSheetId="1" hidden="1">[3]DEMAND18!#REF!</definedName>
    <definedName name="__123Graph_D" localSheetId="16" hidden="1">[4]DEMAND18!#REF!</definedName>
    <definedName name="__123Graph_D" localSheetId="17" hidden="1">[5]dem18!#REF!</definedName>
    <definedName name="__123Graph_D" localSheetId="18" hidden="1">#REF!</definedName>
    <definedName name="__123Graph_D" localSheetId="19" hidden="1">#REF!</definedName>
    <definedName name="__123Graph_D" localSheetId="2" hidden="1">#REF!</definedName>
    <definedName name="__123Graph_D" localSheetId="20" hidden="1">#REF!</definedName>
    <definedName name="__123Graph_D" localSheetId="21" hidden="1">#REF!</definedName>
    <definedName name="__123Graph_D" localSheetId="22" hidden="1">[6]dem18!#REF!</definedName>
    <definedName name="__123Graph_D" localSheetId="23" hidden="1">[7]dem18!#REF!</definedName>
    <definedName name="__123Graph_D" localSheetId="24" hidden="1">[5]dem18!#REF!</definedName>
    <definedName name="__123Graph_D" localSheetId="25" hidden="1">[5]dem18!#REF!</definedName>
    <definedName name="__123Graph_D" localSheetId="26" hidden="1">#REF!</definedName>
    <definedName name="__123Graph_D" localSheetId="27" hidden="1">[5]dem18!#REF!</definedName>
    <definedName name="__123Graph_D" localSheetId="28" hidden="1">[5]dem18!#REF!</definedName>
    <definedName name="__123Graph_D" localSheetId="29" hidden="1">[8]DEMAND18!#REF!</definedName>
    <definedName name="__123Graph_D" localSheetId="3" hidden="1">#REF!</definedName>
    <definedName name="__123Graph_D" localSheetId="4" hidden="1">[9]DEMAND18!#REF!</definedName>
    <definedName name="__123Graph_D" localSheetId="5" hidden="1">[10]DEMAND18!#REF!</definedName>
    <definedName name="__123Graph_D" localSheetId="6" hidden="1">[10]DEMAND18!#REF!</definedName>
    <definedName name="__123Graph_D" localSheetId="7" hidden="1">[10]DEMAND18!#REF!</definedName>
    <definedName name="__123Graph_D" localSheetId="9" hidden="1">[11]DEMAND18!#REF!</definedName>
    <definedName name="__123Graph_D" hidden="1">#REF!</definedName>
    <definedName name="_1234Graph_D" localSheetId="14" hidden="1">#REF!</definedName>
    <definedName name="_1234Graph_D" localSheetId="17" hidden="1">#REF!</definedName>
    <definedName name="_1234Graph_D" localSheetId="18" hidden="1">#REF!</definedName>
    <definedName name="_1234Graph_D" localSheetId="19" hidden="1">#REF!</definedName>
    <definedName name="_1234Graph_D" localSheetId="20" hidden="1">#REF!</definedName>
    <definedName name="_1234Graph_D" localSheetId="28" hidden="1">#REF!</definedName>
    <definedName name="_1234Graph_D" localSheetId="6" hidden="1">#REF!</definedName>
    <definedName name="_1234Graph_D" localSheetId="7" hidden="1">#REF!</definedName>
    <definedName name="_1234Graph_D" localSheetId="9" hidden="1">#REF!</definedName>
    <definedName name="_1234Graph_D" hidden="1">#REF!</definedName>
    <definedName name="_xlnm._FilterDatabase" localSheetId="0" hidden="1">'dem1'!$A$14:$H$16</definedName>
    <definedName name="_xlnm._FilterDatabase" localSheetId="8" hidden="1">'dem12'!$A$16:$K$28</definedName>
    <definedName name="_xlnm._FilterDatabase" localSheetId="10" hidden="1">'dem13'!$A$17:$H$18</definedName>
    <definedName name="_xlnm._FilterDatabase" localSheetId="11" hidden="1">'dem14'!$A$17:$H$17</definedName>
    <definedName name="_xlnm._FilterDatabase" localSheetId="12" hidden="1">'dem15'!$A$16:$H$18</definedName>
    <definedName name="_xlnm._FilterDatabase" localSheetId="13" hidden="1">'dem16'!$A$16:$H$18</definedName>
    <definedName name="_xlnm._FilterDatabase" localSheetId="14" hidden="1">'dem17'!$A$16:$H$16</definedName>
    <definedName name="_xlnm._FilterDatabase" localSheetId="15" hidden="1">'dem19'!$A$17:$I$17</definedName>
    <definedName name="_xlnm._FilterDatabase" localSheetId="1" hidden="1">'dem2'!$A$15:$K$15</definedName>
    <definedName name="_xlnm._FilterDatabase" localSheetId="16" hidden="1">'dem20'!$A$20:$H$22</definedName>
    <definedName name="_xlnm._FilterDatabase" localSheetId="17" hidden="1">'dem24'!$A$19:$H$32</definedName>
    <definedName name="_xlnm._FilterDatabase" localSheetId="18" hidden="1">'dem27'!$A$16:$V$28</definedName>
    <definedName name="_xlnm._FilterDatabase" localSheetId="19" hidden="1">'dem28'!$A$16:$V$17</definedName>
    <definedName name="_xlnm._FilterDatabase" localSheetId="2" hidden="1">'dem3'!$A$15:$J$15</definedName>
    <definedName name="_xlnm._FilterDatabase" localSheetId="20" hidden="1">'dem30'!$A$16:$L$16</definedName>
    <definedName name="_xlnm._FilterDatabase" localSheetId="21" hidden="1">'dem31'!$A$17:$H$17</definedName>
    <definedName name="_xlnm._FilterDatabase" localSheetId="22" hidden="1">'dem33'!$A$17:$H$17</definedName>
    <definedName name="_xlnm._FilterDatabase" localSheetId="23" hidden="1">'dem34'!$A$17:$H$18</definedName>
    <definedName name="_xlnm._FilterDatabase" localSheetId="24" hidden="1">'Dem35'!$A$17:$I$18</definedName>
    <definedName name="_xlnm._FilterDatabase" localSheetId="25" hidden="1">'dem37'!$A$15:$H$15</definedName>
    <definedName name="_xlnm._FilterDatabase" localSheetId="26" hidden="1">'dem38'!$A$17:$H$18</definedName>
    <definedName name="_xlnm._FilterDatabase" localSheetId="27" hidden="1">'dem40'!$A$14:$AD$14</definedName>
    <definedName name="_xlnm._FilterDatabase" localSheetId="28" hidden="1">dem40A!$A$17:$H$17</definedName>
    <definedName name="_xlnm._FilterDatabase" localSheetId="29" hidden="1">'dem41'!$A$17:$X$19</definedName>
    <definedName name="_xlnm._FilterDatabase" localSheetId="3" hidden="1">'dem5'!$A$17:$N$17</definedName>
    <definedName name="_xlnm._FilterDatabase" localSheetId="4" hidden="1">'dem6'!$A$17:$L$21</definedName>
    <definedName name="_xlnm._FilterDatabase" localSheetId="5" hidden="1">'dem7'!$A$16:$M$18</definedName>
    <definedName name="_xlnm._FilterDatabase" localSheetId="6" hidden="1">'dem8'!$A$16:$I$18</definedName>
    <definedName name="_xlnm._FilterDatabase" localSheetId="7" hidden="1">'dem9'!$A$15:$H$30</definedName>
    <definedName name="_xlnm._FilterDatabase" localSheetId="9" hidden="1">gov!$A$16:$I$16</definedName>
    <definedName name="_rec1" localSheetId="14">#REF!</definedName>
    <definedName name="_rec1" localSheetId="16">'dem20'!#REF!</definedName>
    <definedName name="_rec1" localSheetId="17">#REF!</definedName>
    <definedName name="_rec1" localSheetId="18">#REF!</definedName>
    <definedName name="_rec1" localSheetId="19">#REF!</definedName>
    <definedName name="_rec1" localSheetId="20">#REF!</definedName>
    <definedName name="_rec1" localSheetId="25">#REF!</definedName>
    <definedName name="_rec1" localSheetId="28">#REF!</definedName>
    <definedName name="_rec1" localSheetId="29">'dem41'!#REF!</definedName>
    <definedName name="_rec1" localSheetId="4">#REF!</definedName>
    <definedName name="_rec1" localSheetId="6">#REF!</definedName>
    <definedName name="_rec1" localSheetId="7">#REF!</definedName>
    <definedName name="_rec1" localSheetId="9">#REF!</definedName>
    <definedName name="_rec1">#REF!</definedName>
    <definedName name="_rec2" localSheetId="8">'dem12'!#REF!</definedName>
    <definedName name="_rec2" localSheetId="16">'dem20'!#REF!</definedName>
    <definedName name="_rec2" localSheetId="23">'dem34'!#REF!</definedName>
    <definedName name="_rec2" localSheetId="3">'dem5'!#REF!</definedName>
    <definedName name="_Regression_Int" localSheetId="0" hidden="1">1</definedName>
    <definedName name="_Regression_Int" localSheetId="8" hidden="1">1</definedName>
    <definedName name="_Regression_Int" localSheetId="10" hidden="1">1</definedName>
    <definedName name="_Regression_Int" localSheetId="11" hidden="1">1</definedName>
    <definedName name="_Regression_Int" localSheetId="12" hidden="1">1</definedName>
    <definedName name="_Regression_Int" localSheetId="13" hidden="1">1</definedName>
    <definedName name="_Regression_Int" localSheetId="14" hidden="1">1</definedName>
    <definedName name="_Regression_Int" localSheetId="1" hidden="1">1</definedName>
    <definedName name="_Regression_Int" localSheetId="16" hidden="1">1</definedName>
    <definedName name="_Regression_Int" localSheetId="17"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27" hidden="1">1</definedName>
    <definedName name="_Regression_Int" localSheetId="28" hidden="1">1</definedName>
    <definedName name="_Regression_Int" localSheetId="3" hidden="1">1</definedName>
    <definedName name="_Regression_Int" localSheetId="4" hidden="1">1</definedName>
    <definedName name="ab" localSheetId="17">[12]Dem35!#REF!</definedName>
    <definedName name="ab" localSheetId="22">[12]Dem35!#REF!</definedName>
    <definedName name="ab" localSheetId="29">[12]Dem35!#REF!</definedName>
    <definedName name="ab">'Dem35'!#REF!</definedName>
    <definedName name="admJ" localSheetId="11">'dem14'!#REF!</definedName>
    <definedName name="agriculture" localSheetId="0">'dem1'!#REF!</definedName>
    <definedName name="agrirec" localSheetId="0">'dem1'!#REF!</definedName>
    <definedName name="ah" localSheetId="1">'dem2'!#REF!</definedName>
    <definedName name="ah" localSheetId="26">'dem38'!#REF!</definedName>
    <definedName name="ahcap" localSheetId="14">#REF!</definedName>
    <definedName name="ahcap" localSheetId="1">'dem2'!#REF!</definedName>
    <definedName name="ahcap" localSheetId="17">#REF!</definedName>
    <definedName name="ahcap" localSheetId="18">#REF!</definedName>
    <definedName name="ahcap" localSheetId="19">#REF!</definedName>
    <definedName name="ahcap" localSheetId="20">#REF!</definedName>
    <definedName name="ahcap" localSheetId="25">[13]dem2!$D$646:$L$646</definedName>
    <definedName name="ahcap" localSheetId="28">#REF!</definedName>
    <definedName name="ahcap" localSheetId="4">#REF!</definedName>
    <definedName name="ahcap" localSheetId="6">#REF!</definedName>
    <definedName name="ahcap" localSheetId="7">#REF!</definedName>
    <definedName name="ahcap" localSheetId="9">#REF!</definedName>
    <definedName name="ahcap">#REF!</definedName>
    <definedName name="animal" localSheetId="1">'dem2'!#REF!</definedName>
    <definedName name="are" localSheetId="0">'dem1'!#REF!</definedName>
    <definedName name="are" localSheetId="12">'dem15'!#REF!</definedName>
    <definedName name="are" localSheetId="1">'dem2'!#REF!</definedName>
    <definedName name="arerec" localSheetId="12">'dem15'!#REF!</definedName>
    <definedName name="aviationcap" localSheetId="25">'dem37'!#REF!</definedName>
    <definedName name="building" localSheetId="2">'dem3'!#REF!</definedName>
    <definedName name="cacap" localSheetId="23">'dem34'!#REF!</definedName>
    <definedName name="cad" localSheetId="15">'dem19'!#REF!</definedName>
    <definedName name="cad" localSheetId="26">'dem38'!#REF!</definedName>
    <definedName name="capcoop" localSheetId="26">'dem38'!#REF!</definedName>
    <definedName name="capcrop" localSheetId="26">'dem38'!#REF!</definedName>
    <definedName name="capedu" localSheetId="26">'dem38'!#REF!</definedName>
    <definedName name="capforest" localSheetId="26">'dem38'!#REF!</definedName>
    <definedName name="caphealth" localSheetId="26">'dem38'!#REF!</definedName>
    <definedName name="caphousing" localSheetId="26">'dem38'!#REF!</definedName>
    <definedName name="capind" localSheetId="26">'dem38'!#REF!</definedName>
    <definedName name="capoap" localSheetId="26">'dem38'!#REF!</definedName>
    <definedName name="capordp" localSheetId="26">'dem38'!#REF!</definedName>
    <definedName name="cappower" localSheetId="26">'dem38'!#REF!</definedName>
    <definedName name="CAPPW" localSheetId="23">'dem34'!#REF!</definedName>
    <definedName name="cappw" localSheetId="26">'dem38'!#REF!</definedName>
    <definedName name="caproad" localSheetId="26">'dem38'!#REF!</definedName>
    <definedName name="capst" localSheetId="26">'dem38'!#REF!</definedName>
    <definedName name="captourism" localSheetId="26">'dem38'!#REF!</definedName>
    <definedName name="capUD" localSheetId="26">'dem38'!#REF!</definedName>
    <definedName name="capvillage" localSheetId="26">'dem38'!#REF!</definedName>
    <definedName name="capwater" localSheetId="26">'dem38'!#REF!</definedName>
    <definedName name="censusrec" localSheetId="14">#REF!</definedName>
    <definedName name="censusrec" localSheetId="16">#REF!</definedName>
    <definedName name="censusrec" localSheetId="17">#REF!</definedName>
    <definedName name="censusrec" localSheetId="18">#REF!</definedName>
    <definedName name="censusrec" localSheetId="19">#REF!</definedName>
    <definedName name="censusrec" localSheetId="20">#REF!</definedName>
    <definedName name="censusrec" localSheetId="25">#REF!</definedName>
    <definedName name="censusrec" localSheetId="28">#REF!</definedName>
    <definedName name="censusrec" localSheetId="4">#REF!</definedName>
    <definedName name="censusrec" localSheetId="6">#REF!</definedName>
    <definedName name="censusrec" localSheetId="7">#REF!</definedName>
    <definedName name="censusrec" localSheetId="9">#REF!</definedName>
    <definedName name="censusrec">#REF!</definedName>
    <definedName name="ch" localSheetId="0">'dem1'!#REF!</definedName>
    <definedName name="ch" localSheetId="12">'dem15'!#REF!</definedName>
    <definedName name="ch" localSheetId="18">'dem27'!#REF!</definedName>
    <definedName name="ch" localSheetId="19">'dem28'!#REF!</definedName>
    <definedName name="charged" localSheetId="10">#REF!</definedName>
    <definedName name="charged" localSheetId="14">#REF!</definedName>
    <definedName name="charged" localSheetId="16">#REF!</definedName>
    <definedName name="charged" localSheetId="17">#REF!</definedName>
    <definedName name="charged" localSheetId="18">#REF!</definedName>
    <definedName name="charged" localSheetId="19">#REF!</definedName>
    <definedName name="charged" localSheetId="20">#REF!</definedName>
    <definedName name="charged" localSheetId="25">#REF!</definedName>
    <definedName name="charged" localSheetId="28">#REF!</definedName>
    <definedName name="charged" localSheetId="4">#REF!</definedName>
    <definedName name="charged" localSheetId="6">#REF!</definedName>
    <definedName name="charged" localSheetId="7">#REF!</definedName>
    <definedName name="charged" localSheetId="9">#REF!</definedName>
    <definedName name="charged">#REF!</definedName>
    <definedName name="chCap" localSheetId="0">'dem1'!#REF!</definedName>
    <definedName name="chCap" localSheetId="12">'dem15'!#REF!</definedName>
    <definedName name="chrec" localSheetId="0">'dem1'!#REF!</definedName>
    <definedName name="chrec" localSheetId="12">'dem15'!#REF!</definedName>
    <definedName name="cicap" localSheetId="13">'dem16'!#REF!</definedName>
    <definedName name="civil" localSheetId="26">'dem38'!#REF!</definedName>
    <definedName name="conven" localSheetId="26">'dem38'!#REF!</definedName>
    <definedName name="coop" localSheetId="26">'dem38'!#REF!</definedName>
    <definedName name="cote" localSheetId="14">'dem17'!#REF!</definedName>
    <definedName name="crop" localSheetId="26">'dem38'!#REF!</definedName>
    <definedName name="css" localSheetId="10">'dem13'!#REF!</definedName>
    <definedName name="css" localSheetId="18">'dem27'!#REF!</definedName>
    <definedName name="css" localSheetId="19">'dem28'!#REF!</definedName>
    <definedName name="cssrec" localSheetId="10">'dem13'!#REF!</definedName>
    <definedName name="cssrec" localSheetId="18">'dem27'!#REF!</definedName>
    <definedName name="cssrec" localSheetId="19">'dem28'!#REF!</definedName>
    <definedName name="cul" localSheetId="26">'dem38'!#REF!</definedName>
    <definedName name="culrec" localSheetId="3">'dem5'!#REF!</definedName>
    <definedName name="culture" localSheetId="3">'dem5'!#REF!</definedName>
    <definedName name="culturerevenue" localSheetId="3">'dem5'!$E$12:$G$12</definedName>
    <definedName name="da" localSheetId="14">#REF!</definedName>
    <definedName name="da" localSheetId="16">#REF!</definedName>
    <definedName name="da" localSheetId="17">#REF!</definedName>
    <definedName name="da" localSheetId="18">#REF!</definedName>
    <definedName name="da" localSheetId="19">#REF!</definedName>
    <definedName name="da" localSheetId="20">#REF!</definedName>
    <definedName name="da" localSheetId="25">#REF!</definedName>
    <definedName name="da" localSheetId="28">#REF!</definedName>
    <definedName name="da" localSheetId="4">#REF!</definedName>
    <definedName name="da" localSheetId="6">#REF!</definedName>
    <definedName name="da" localSheetId="7">#REF!</definedName>
    <definedName name="da" localSheetId="9">#REF!</definedName>
    <definedName name="da">#REF!</definedName>
    <definedName name="dd" localSheetId="1">'dem2'!#REF!</definedName>
    <definedName name="dd" localSheetId="26">'dem38'!#REF!</definedName>
    <definedName name="dedrec2" localSheetId="14">#REF!</definedName>
    <definedName name="dedrec2" localSheetId="17">[12]dem41!#REF!</definedName>
    <definedName name="dedrec2" localSheetId="18">#REF!</definedName>
    <definedName name="dedrec2" localSheetId="19">#REF!</definedName>
    <definedName name="dedrec2" localSheetId="20">#REF!</definedName>
    <definedName name="dedrec2" localSheetId="22">[12]dem41!#REF!</definedName>
    <definedName name="dedrec2" localSheetId="28">#REF!</definedName>
    <definedName name="dedrec2" localSheetId="29">'dem41'!#REF!</definedName>
    <definedName name="dedrec2" localSheetId="6">#REF!</definedName>
    <definedName name="dedrec2" localSheetId="7">#REF!</definedName>
    <definedName name="dedrec2" localSheetId="9">#REF!</definedName>
    <definedName name="dedrec2">#REF!</definedName>
    <definedName name="dem21rec" localSheetId="14">#REF!</definedName>
    <definedName name="dem21rec" localSheetId="17">#REF!</definedName>
    <definedName name="dem21rec" localSheetId="18">#REF!</definedName>
    <definedName name="dem21rec" localSheetId="19">#REF!</definedName>
    <definedName name="dem21rec" localSheetId="20">#REF!</definedName>
    <definedName name="dem21rec" localSheetId="28">#REF!</definedName>
    <definedName name="dem21rec" localSheetId="6">#REF!</definedName>
    <definedName name="dem21rec" localSheetId="7">#REF!</definedName>
    <definedName name="dem21rec" localSheetId="9">#REF!</definedName>
    <definedName name="dem21rec">#REF!</definedName>
    <definedName name="dem38A" hidden="1">#REF!</definedName>
    <definedName name="dopcap" localSheetId="14">#REF!</definedName>
    <definedName name="dopcap" localSheetId="17">#REF!</definedName>
    <definedName name="dopcap" localSheetId="18">#REF!</definedName>
    <definedName name="dopcap" localSheetId="19">#REF!</definedName>
    <definedName name="dopcap" localSheetId="20">#REF!</definedName>
    <definedName name="dopcap" localSheetId="28">#REF!</definedName>
    <definedName name="dopcap" localSheetId="6">#REF!</definedName>
    <definedName name="dopcap" localSheetId="7">#REF!</definedName>
    <definedName name="dopcap" localSheetId="9">#REF!</definedName>
    <definedName name="dopcap">#REF!</definedName>
    <definedName name="dopla21" localSheetId="14">#REF!</definedName>
    <definedName name="dopla21" localSheetId="17">#REF!</definedName>
    <definedName name="dopla21" localSheetId="18">#REF!</definedName>
    <definedName name="dopla21" localSheetId="19">#REF!</definedName>
    <definedName name="dopla21" localSheetId="20">#REF!</definedName>
    <definedName name="dopla21" localSheetId="28">#REF!</definedName>
    <definedName name="dopla21" localSheetId="6">#REF!</definedName>
    <definedName name="dopla21" localSheetId="7">#REF!</definedName>
    <definedName name="dopla21" localSheetId="9">#REF!</definedName>
    <definedName name="dopla21">#REF!</definedName>
    <definedName name="ecclesiastical" localSheetId="4">'dem6'!$E$12:$G$12</definedName>
    <definedName name="ecla" localSheetId="4">'dem6'!#REF!</definedName>
    <definedName name="ecology" localSheetId="26">'dem38'!#REF!</definedName>
    <definedName name="ecolorec" localSheetId="8">'dem12'!#REF!</definedName>
    <definedName name="EcoRecCap" localSheetId="8">'dem12'!#REF!</definedName>
    <definedName name="ecoRecRev" localSheetId="8">'dem12'!#REF!</definedName>
    <definedName name="edu" localSheetId="26">'dem38'!#REF!</definedName>
    <definedName name="educap" localSheetId="3">'dem5'!#REF!</definedName>
    <definedName name="educap" localSheetId="5">'dem7'!#REF!</definedName>
    <definedName name="educap" localSheetId="6">'dem8'!#REF!</definedName>
    <definedName name="educap" localSheetId="7">'dem9'!#REF!</definedName>
    <definedName name="educap" localSheetId="9">gov!#REF!</definedName>
    <definedName name="education" localSheetId="5">'dem7'!#REF!</definedName>
    <definedName name="education" localSheetId="6">'dem8'!#REF!</definedName>
    <definedName name="education" localSheetId="7">'dem9'!#REF!</definedName>
    <definedName name="educationrevenue" localSheetId="5">'dem7'!#REF!</definedName>
    <definedName name="educationrevenue" localSheetId="6">'dem8'!#REF!</definedName>
    <definedName name="educationrevenue" localSheetId="7">'dem9'!#REF!</definedName>
    <definedName name="educationrevenue" localSheetId="9">gov!$E$13:$G$13</definedName>
    <definedName name="edurec1" localSheetId="5">'dem7'!#REF!</definedName>
    <definedName name="edurec1" localSheetId="6">'dem8'!#REF!</definedName>
    <definedName name="edurec1" localSheetId="7">'dem9'!#REF!</definedName>
    <definedName name="edurec2" localSheetId="5">'dem7'!#REF!</definedName>
    <definedName name="edurec2" localSheetId="6">'dem8'!#REF!</definedName>
    <definedName name="edurec2" localSheetId="7">'dem9'!#REF!</definedName>
    <definedName name="edurec3" localSheetId="5">'dem7'!#REF!</definedName>
    <definedName name="edurec3" localSheetId="6">'dem8'!#REF!</definedName>
    <definedName name="edurec3" localSheetId="7">'dem9'!#REF!</definedName>
    <definedName name="edurec4" localSheetId="5">'dem7'!#REF!</definedName>
    <definedName name="edurec4" localSheetId="6">'dem8'!#REF!</definedName>
    <definedName name="edurec4" localSheetId="7">'dem9'!#REF!</definedName>
    <definedName name="ee" localSheetId="8">'dem12'!#REF!</definedName>
    <definedName name="ee" localSheetId="12">#REF!</definedName>
    <definedName name="ee" localSheetId="14">#REF!</definedName>
    <definedName name="ee" localSheetId="16">#REF!</definedName>
    <definedName name="ee" localSheetId="17">#REF!</definedName>
    <definedName name="ee" localSheetId="18">#REF!</definedName>
    <definedName name="ee" localSheetId="19">#REF!</definedName>
    <definedName name="ee" localSheetId="20">#REF!</definedName>
    <definedName name="ee" localSheetId="25">#REF!</definedName>
    <definedName name="ee" localSheetId="28">#REF!</definedName>
    <definedName name="ee" localSheetId="29">#REF!</definedName>
    <definedName name="ee" localSheetId="4">#REF!</definedName>
    <definedName name="ee" localSheetId="6">#REF!</definedName>
    <definedName name="ee" localSheetId="7">#REF!</definedName>
    <definedName name="ee" localSheetId="9">#REF!</definedName>
    <definedName name="ee">#REF!</definedName>
    <definedName name="election" localSheetId="24">'Dem35'!#REF!</definedName>
    <definedName name="election" localSheetId="29">'dem41'!#REF!</definedName>
    <definedName name="fcd" localSheetId="15">'dem19'!#REF!</definedName>
    <definedName name="fcpcap" localSheetId="15">'dem19'!#REF!</definedName>
    <definedName name="fish" localSheetId="26">'dem38'!#REF!</definedName>
    <definedName name="fishcap" localSheetId="10">#REF!</definedName>
    <definedName name="fishcap" localSheetId="11">#REF!</definedName>
    <definedName name="fishcap" localSheetId="12">#REF!</definedName>
    <definedName name="fishcap" localSheetId="14">[14]DEMAND2!$D$657:$L$657</definedName>
    <definedName name="fishcap" localSheetId="1">'dem2'!#REF!</definedName>
    <definedName name="fishcap" localSheetId="16">#REF!</definedName>
    <definedName name="fishcap" localSheetId="17">[13]dem2!$D$657:$L$657</definedName>
    <definedName name="fishcap" localSheetId="18">#REF!</definedName>
    <definedName name="fishcap" localSheetId="19">#REF!</definedName>
    <definedName name="fishcap" localSheetId="20">#REF!</definedName>
    <definedName name="fishcap" localSheetId="21">#REF!</definedName>
    <definedName name="fishcap" localSheetId="25">[13]dem2!$D$657:$L$657</definedName>
    <definedName name="fishcap" localSheetId="27">[13]dem2!$D$657:$L$657</definedName>
    <definedName name="fishcap" localSheetId="28">[13]dem2!$D$657:$L$657</definedName>
    <definedName name="fishcap" localSheetId="4">#REF!</definedName>
    <definedName name="fishcap" localSheetId="6">#REF!</definedName>
    <definedName name="fishcap" localSheetId="7">#REF!</definedName>
    <definedName name="fishcap" localSheetId="9">#REF!</definedName>
    <definedName name="fishcap">#REF!</definedName>
    <definedName name="Fishrev" localSheetId="10">#REF!</definedName>
    <definedName name="Fishrev" localSheetId="11">#REF!</definedName>
    <definedName name="Fishrev" localSheetId="12">#REF!</definedName>
    <definedName name="Fishrev" localSheetId="14">[14]DEMAND2!$D$574:$L$574</definedName>
    <definedName name="Fishrev" localSheetId="1">'dem2'!#REF!</definedName>
    <definedName name="Fishrev" localSheetId="16">#REF!</definedName>
    <definedName name="Fishrev" localSheetId="17">[13]dem2!$D$574:$L$574</definedName>
    <definedName name="Fishrev" localSheetId="18">#REF!</definedName>
    <definedName name="Fishrev" localSheetId="19">#REF!</definedName>
    <definedName name="Fishrev" localSheetId="20">#REF!</definedName>
    <definedName name="Fishrev" localSheetId="21">#REF!</definedName>
    <definedName name="Fishrev" localSheetId="22">[15]dem2!$D$574:$L$574</definedName>
    <definedName name="Fishrev" localSheetId="25">[13]dem2!$D$574:$L$574</definedName>
    <definedName name="Fishrev" localSheetId="27">[13]dem2!$D$574:$L$574</definedName>
    <definedName name="Fishrev" localSheetId="28">[13]dem2!$D$574:$L$574</definedName>
    <definedName name="Fishrev" localSheetId="4">#REF!</definedName>
    <definedName name="Fishrev" localSheetId="6">#REF!</definedName>
    <definedName name="Fishrev" localSheetId="7">#REF!</definedName>
    <definedName name="Fishrev" localSheetId="9">#REF!</definedName>
    <definedName name="Fishrev">#REF!</definedName>
    <definedName name="food" localSheetId="26">'dem38'!#REF!</definedName>
    <definedName name="forest" localSheetId="26">'dem38'!#REF!</definedName>
    <definedName name="fsw" localSheetId="0">'dem1'!#REF!</definedName>
    <definedName name="fswCap" localSheetId="0">'dem1'!#REF!</definedName>
    <definedName name="fw" localSheetId="10">'dem13'!#REF!</definedName>
    <definedName name="fwl" localSheetId="8">'dem12'!#REF!</definedName>
    <definedName name="fwl" localSheetId="11">#REF!</definedName>
    <definedName name="fwl" localSheetId="12">#REF!</definedName>
    <definedName name="fwl" localSheetId="14">#REF!</definedName>
    <definedName name="fwl" localSheetId="16">#REF!</definedName>
    <definedName name="fwl" localSheetId="17">#REF!</definedName>
    <definedName name="fwl" localSheetId="18">#REF!</definedName>
    <definedName name="fwl" localSheetId="19">#REF!</definedName>
    <definedName name="fwl" localSheetId="20">#REF!</definedName>
    <definedName name="fwl" localSheetId="21">#REF!</definedName>
    <definedName name="fwl" localSheetId="22">#REF!</definedName>
    <definedName name="fwl" localSheetId="25">#REF!</definedName>
    <definedName name="fwl" localSheetId="27">#REF!</definedName>
    <definedName name="fwl" localSheetId="28">#REF!</definedName>
    <definedName name="fwl" localSheetId="4">#REF!</definedName>
    <definedName name="fwl" localSheetId="6">#REF!</definedName>
    <definedName name="fwl" localSheetId="7">#REF!</definedName>
    <definedName name="fwl" localSheetId="9">#REF!</definedName>
    <definedName name="fwl">#REF!</definedName>
    <definedName name="fwlcap" localSheetId="8">'dem12'!#REF!</definedName>
    <definedName name="fwlcap" localSheetId="12">#REF!</definedName>
    <definedName name="fwlcap" localSheetId="14">#REF!</definedName>
    <definedName name="fwlcap" localSheetId="16">#REF!</definedName>
    <definedName name="fwlcap" localSheetId="17">#REF!</definedName>
    <definedName name="fwlcap" localSheetId="18">#REF!</definedName>
    <definedName name="fwlcap" localSheetId="19">#REF!</definedName>
    <definedName name="fwlcap" localSheetId="20">#REF!</definedName>
    <definedName name="fwlcap" localSheetId="22">#REF!</definedName>
    <definedName name="fwlcap" localSheetId="25">#REF!</definedName>
    <definedName name="fwlcap" localSheetId="27">#REF!</definedName>
    <definedName name="fwlcap" localSheetId="28">#REF!</definedName>
    <definedName name="fwlcap" localSheetId="4">#REF!</definedName>
    <definedName name="fwlcap" localSheetId="6">#REF!</definedName>
    <definedName name="fwlcap" localSheetId="7">#REF!</definedName>
    <definedName name="fwlcap" localSheetId="9">#REF!</definedName>
    <definedName name="fwlcap">#REF!</definedName>
    <definedName name="fwlrec" localSheetId="8">'dem12'!#REF!</definedName>
    <definedName name="fwlrec" localSheetId="10">#REF!</definedName>
    <definedName name="fwlrec" localSheetId="12">#REF!</definedName>
    <definedName name="fwlrec" localSheetId="13">#REF!</definedName>
    <definedName name="fwlrec" localSheetId="14">#REF!</definedName>
    <definedName name="fwlrec" localSheetId="16">#REF!</definedName>
    <definedName name="fwlrec" localSheetId="17">#REF!</definedName>
    <definedName name="fwlrec" localSheetId="18">#REF!</definedName>
    <definedName name="fwlrec" localSheetId="19">#REF!</definedName>
    <definedName name="fwlrec" localSheetId="20">#REF!</definedName>
    <definedName name="fwlrec" localSheetId="22">#REF!</definedName>
    <definedName name="fwlrec" localSheetId="25">#REF!</definedName>
    <definedName name="fwlrec" localSheetId="27">#REF!</definedName>
    <definedName name="fwlrec" localSheetId="28">#REF!</definedName>
    <definedName name="fwlrec" localSheetId="3">#REF!</definedName>
    <definedName name="fwlrec" localSheetId="4">#REF!</definedName>
    <definedName name="fwlrec" localSheetId="5">#REF!</definedName>
    <definedName name="fwlrec" localSheetId="6">#REF!</definedName>
    <definedName name="fwlrec" localSheetId="7">#REF!</definedName>
    <definedName name="fwlrec" localSheetId="9">#REF!</definedName>
    <definedName name="fwlrec">#REF!</definedName>
    <definedName name="fwlrec1" localSheetId="8">'dem12'!#REF!</definedName>
    <definedName name="health" localSheetId="10">'dem13'!#REF!</definedName>
    <definedName name="healthcap" localSheetId="10">'dem13'!#REF!</definedName>
    <definedName name="healthrec" localSheetId="10">'dem13'!#REF!</definedName>
    <definedName name="healthrec2" localSheetId="10">'dem13'!#REF!</definedName>
    <definedName name="healthrec3" localSheetId="10">'dem13'!#REF!</definedName>
    <definedName name="hortirec" localSheetId="12">'dem15'!#REF!</definedName>
    <definedName name="housing" localSheetId="10">'dem13'!#REF!</definedName>
    <definedName name="housing" localSheetId="13">#REF!</definedName>
    <definedName name="housing" localSheetId="14">#REF!</definedName>
    <definedName name="housing" localSheetId="1">#REF!</definedName>
    <definedName name="housing" localSheetId="16">#REF!</definedName>
    <definedName name="housing" localSheetId="17">#REF!</definedName>
    <definedName name="housing" localSheetId="18">#REF!</definedName>
    <definedName name="housing" localSheetId="19">#REF!</definedName>
    <definedName name="housing" localSheetId="2">'dem3'!#REF!</definedName>
    <definedName name="housing" localSheetId="20">'dem30'!#REF!</definedName>
    <definedName name="housing" localSheetId="21">'dem31'!#REF!</definedName>
    <definedName name="housing" localSheetId="22">'dem33'!#REF!</definedName>
    <definedName name="housing" localSheetId="24">'Dem35'!#REF!</definedName>
    <definedName name="housing" localSheetId="25">#REF!</definedName>
    <definedName name="housing" localSheetId="26">'dem38'!#REF!</definedName>
    <definedName name="housing" localSheetId="27">#REF!</definedName>
    <definedName name="housing" localSheetId="28">#REF!</definedName>
    <definedName name="housing" localSheetId="29">'dem41'!#REF!</definedName>
    <definedName name="housing" localSheetId="3">#REF!</definedName>
    <definedName name="housing" localSheetId="4">#REF!</definedName>
    <definedName name="housing" localSheetId="5">'dem7'!#REF!</definedName>
    <definedName name="housing" localSheetId="6">'dem8'!#REF!</definedName>
    <definedName name="housing" localSheetId="7">'dem9'!#REF!</definedName>
    <definedName name="housing" localSheetId="9">#REF!</definedName>
    <definedName name="housing">#REF!</definedName>
    <definedName name="housingcap" localSheetId="12">#REF!</definedName>
    <definedName name="housingcap" localSheetId="13">#REF!</definedName>
    <definedName name="housingcap" localSheetId="14">#REF!</definedName>
    <definedName name="housingcap" localSheetId="1">#REF!</definedName>
    <definedName name="housingcap" localSheetId="16">#REF!</definedName>
    <definedName name="housingcap" localSheetId="17">#REF!</definedName>
    <definedName name="housingcap" localSheetId="18">#REF!</definedName>
    <definedName name="housingcap" localSheetId="19">#REF!</definedName>
    <definedName name="housingcap" localSheetId="2">'dem3'!#REF!</definedName>
    <definedName name="housingcap" localSheetId="20">#REF!</definedName>
    <definedName name="housingcap" localSheetId="24">'Dem35'!#REF!</definedName>
    <definedName name="housingcap" localSheetId="25">#REF!</definedName>
    <definedName name="housingcap" localSheetId="27">#REF!</definedName>
    <definedName name="housingcap" localSheetId="28">#REF!</definedName>
    <definedName name="housingcap" localSheetId="29">'dem41'!#REF!</definedName>
    <definedName name="housingcap" localSheetId="3">#REF!</definedName>
    <definedName name="housingcap" localSheetId="4">#REF!</definedName>
    <definedName name="housingcap" localSheetId="6">#REF!</definedName>
    <definedName name="housingcap" localSheetId="7">#REF!</definedName>
    <definedName name="housingcap" localSheetId="9">#REF!</definedName>
    <definedName name="housingcap">#REF!</definedName>
    <definedName name="i" localSheetId="13">'dem16'!#REF!</definedName>
    <definedName name="i" localSheetId="14">'dem17'!#REF!</definedName>
    <definedName name="igfticap" localSheetId="13">'dem16'!#REF!</definedName>
    <definedName name="imcap" localSheetId="13">'dem16'!#REF!</definedName>
    <definedName name="ind" localSheetId="26">'dem38'!#REF!</definedName>
    <definedName name="ipr" localSheetId="26">'dem38'!#REF!</definedName>
    <definedName name="itcap" localSheetId="14">'dem17'!#REF!</definedName>
    <definedName name="jail" localSheetId="11">'dem14'!#REF!</definedName>
    <definedName name="jailrec" localSheetId="11">'dem14'!#REF!</definedName>
    <definedName name="jusrec" localSheetId="16">'dem20'!#REF!</definedName>
    <definedName name="justice" localSheetId="10">#REF!</definedName>
    <definedName name="justice" localSheetId="12">#REF!</definedName>
    <definedName name="justice" localSheetId="14">#REF!</definedName>
    <definedName name="justice" localSheetId="16">'dem20'!#REF!</definedName>
    <definedName name="justice" localSheetId="17">#REF!</definedName>
    <definedName name="justice" localSheetId="18">#REF!</definedName>
    <definedName name="justice" localSheetId="19">#REF!</definedName>
    <definedName name="justice" localSheetId="20">#REF!</definedName>
    <definedName name="justice" localSheetId="23">#REF!</definedName>
    <definedName name="justice" localSheetId="25">#REF!</definedName>
    <definedName name="justice" localSheetId="27">#REF!</definedName>
    <definedName name="justice" localSheetId="28">#REF!</definedName>
    <definedName name="justice" localSheetId="4">#REF!</definedName>
    <definedName name="justice" localSheetId="6">#REF!</definedName>
    <definedName name="justice" localSheetId="7">#REF!</definedName>
    <definedName name="justice" localSheetId="9">#REF!</definedName>
    <definedName name="justice">#REF!</definedName>
    <definedName name="justicerec" localSheetId="14">#REF!</definedName>
    <definedName name="justicerec" localSheetId="16">'dem20'!#REF!</definedName>
    <definedName name="justicerec" localSheetId="17">[16]dem21!$E$128:$L$128</definedName>
    <definedName name="justicerec" localSheetId="18">#REF!</definedName>
    <definedName name="justicerec" localSheetId="19">#REF!</definedName>
    <definedName name="justicerec" localSheetId="20">#REF!</definedName>
    <definedName name="justicerec" localSheetId="22">#REF!</definedName>
    <definedName name="justicerec" localSheetId="23">[17]dem21!$E$128:$L$128</definedName>
    <definedName name="justicerec" localSheetId="25">[16]dem21!$E$128:$L$128</definedName>
    <definedName name="justicerec" localSheetId="27">[16]dem21!$E$128:$L$128</definedName>
    <definedName name="justicerec" localSheetId="28">[16]dem21!$E$128:$L$128</definedName>
    <definedName name="justicerec" localSheetId="29">#REF!</definedName>
    <definedName name="justicerec" localSheetId="6">#REF!</definedName>
    <definedName name="justicerec" localSheetId="7">#REF!</definedName>
    <definedName name="justicerec" localSheetId="9">#REF!</definedName>
    <definedName name="justicerec">#REF!</definedName>
    <definedName name="labour" localSheetId="26">'dem38'!#REF!</definedName>
    <definedName name="Labour" localSheetId="5">'dem7'!#REF!</definedName>
    <definedName name="Labour" localSheetId="6">'dem8'!#REF!</definedName>
    <definedName name="Labour" localSheetId="7">'dem9'!#REF!</definedName>
    <definedName name="loan" localSheetId="10">'dem13'!#REF!</definedName>
    <definedName name="loan" localSheetId="13">'dem16'!#REF!</definedName>
    <definedName name="lottery1" localSheetId="14">#REF!</definedName>
    <definedName name="lottery1" localSheetId="17">#REF!</definedName>
    <definedName name="lottery1" localSheetId="18">#REF!</definedName>
    <definedName name="lottery1" localSheetId="19">#REF!</definedName>
    <definedName name="lottery1" localSheetId="20">#REF!</definedName>
    <definedName name="lottery1" localSheetId="28">#REF!</definedName>
    <definedName name="lottery1" localSheetId="6">#REF!</definedName>
    <definedName name="lottery1" localSheetId="7">#REF!</definedName>
    <definedName name="lottery1" localSheetId="9">#REF!</definedName>
    <definedName name="lottery1">#REF!</definedName>
    <definedName name="lr" localSheetId="12">#REF!</definedName>
    <definedName name="lr" localSheetId="14">#REF!</definedName>
    <definedName name="lr" localSheetId="15">#REF!</definedName>
    <definedName name="lr" localSheetId="16">#REF!</definedName>
    <definedName name="lr" localSheetId="17">#REF!</definedName>
    <definedName name="lr" localSheetId="18">#REF!</definedName>
    <definedName name="lr" localSheetId="19">#REF!</definedName>
    <definedName name="lr" localSheetId="20">#REF!</definedName>
    <definedName name="lr" localSheetId="23">#REF!</definedName>
    <definedName name="lr" localSheetId="25">#REF!</definedName>
    <definedName name="lr" localSheetId="26">'dem38'!#REF!</definedName>
    <definedName name="lr" localSheetId="27">#REF!</definedName>
    <definedName name="lr" localSheetId="28">#REF!</definedName>
    <definedName name="lr" localSheetId="4">#REF!</definedName>
    <definedName name="lr" localSheetId="6">#REF!</definedName>
    <definedName name="lr" localSheetId="7">#REF!</definedName>
    <definedName name="lr" localSheetId="9">#REF!</definedName>
    <definedName name="lr">#REF!</definedName>
    <definedName name="lrrec" localSheetId="12">#REF!</definedName>
    <definedName name="lrrec" localSheetId="14">#REF!</definedName>
    <definedName name="lrrec" localSheetId="16">#REF!</definedName>
    <definedName name="lrrec" localSheetId="17">#REF!</definedName>
    <definedName name="lrrec" localSheetId="18">#REF!</definedName>
    <definedName name="lrrec" localSheetId="19">#REF!</definedName>
    <definedName name="lrrec" localSheetId="20">#REF!</definedName>
    <definedName name="lrrec" localSheetId="21">#REF!</definedName>
    <definedName name="lrrec" localSheetId="23">#REF!</definedName>
    <definedName name="lrrec" localSheetId="25">#REF!</definedName>
    <definedName name="lrrec" localSheetId="27">#REF!</definedName>
    <definedName name="lrrec" localSheetId="28">#REF!</definedName>
    <definedName name="lrrec" localSheetId="4">#REF!</definedName>
    <definedName name="lrrec" localSheetId="6">#REF!</definedName>
    <definedName name="lrrec" localSheetId="7">#REF!</definedName>
    <definedName name="lrrec" localSheetId="9">#REF!</definedName>
    <definedName name="lrrec">#REF!</definedName>
    <definedName name="med" localSheetId="26">'dem38'!#REF!</definedName>
    <definedName name="mgs" localSheetId="11">'dem14'!#REF!</definedName>
    <definedName name="mgs" localSheetId="13">'dem16'!#REF!</definedName>
    <definedName name="mi" localSheetId="15">'dem19'!#REF!</definedName>
    <definedName name="micap" localSheetId="15">'dem19'!#REF!</definedName>
    <definedName name="minister" localSheetId="11">'dem14'!#REF!</definedName>
    <definedName name="minor" localSheetId="26">'dem38'!#REF!</definedName>
    <definedName name="minrec" localSheetId="11">'dem14'!#REF!</definedName>
    <definedName name="nc" localSheetId="0">#REF!</definedName>
    <definedName name="nc" localSheetId="10">#REF!</definedName>
    <definedName name="nc" localSheetId="12">#REF!</definedName>
    <definedName name="nc" localSheetId="14">#REF!</definedName>
    <definedName name="nc" localSheetId="16">#REF!</definedName>
    <definedName name="nc" localSheetId="17">#REF!</definedName>
    <definedName name="nc" localSheetId="18">#REF!</definedName>
    <definedName name="nc" localSheetId="19">#REF!</definedName>
    <definedName name="nc" localSheetId="20">#REF!</definedName>
    <definedName name="nc" localSheetId="21">#REF!</definedName>
    <definedName name="nc" localSheetId="22">#REF!</definedName>
    <definedName name="nc" localSheetId="23">#REF!</definedName>
    <definedName name="nc" localSheetId="25">#REF!</definedName>
    <definedName name="nc" localSheetId="27">#REF!</definedName>
    <definedName name="nc" localSheetId="28">#REF!</definedName>
    <definedName name="nc" localSheetId="29">#REF!</definedName>
    <definedName name="nc" localSheetId="4">#REF!</definedName>
    <definedName name="nc" localSheetId="6">#REF!</definedName>
    <definedName name="nc" localSheetId="7">#REF!</definedName>
    <definedName name="nc" localSheetId="9">#REF!</definedName>
    <definedName name="nc">#REF!</definedName>
    <definedName name="ncfund" localSheetId="0">#REF!</definedName>
    <definedName name="ncfund" localSheetId="10">#REF!</definedName>
    <definedName name="ncfund" localSheetId="12">#REF!</definedName>
    <definedName name="ncfund" localSheetId="14">#REF!</definedName>
    <definedName name="ncfund" localSheetId="16">#REF!</definedName>
    <definedName name="ncfund" localSheetId="17">#REF!</definedName>
    <definedName name="ncfund" localSheetId="18">#REF!</definedName>
    <definedName name="ncfund" localSheetId="19">#REF!</definedName>
    <definedName name="ncfund" localSheetId="20">#REF!</definedName>
    <definedName name="ncfund" localSheetId="21">#REF!</definedName>
    <definedName name="ncfund" localSheetId="22">#REF!</definedName>
    <definedName name="ncfund" localSheetId="23">#REF!</definedName>
    <definedName name="ncfund" localSheetId="25">#REF!</definedName>
    <definedName name="ncfund" localSheetId="27">#REF!</definedName>
    <definedName name="ncfund" localSheetId="28">#REF!</definedName>
    <definedName name="ncfund" localSheetId="29">#REF!</definedName>
    <definedName name="ncfund" localSheetId="4">#REF!</definedName>
    <definedName name="ncfund" localSheetId="6">#REF!</definedName>
    <definedName name="ncfund" localSheetId="7">#REF!</definedName>
    <definedName name="ncfund" localSheetId="9">#REF!</definedName>
    <definedName name="ncfund">#REF!</definedName>
    <definedName name="ncrec" localSheetId="0">#REF!</definedName>
    <definedName name="ncrec" localSheetId="8">#REF!</definedName>
    <definedName name="ncrec" localSheetId="10">#REF!</definedName>
    <definedName name="ncrec" localSheetId="12">#REF!</definedName>
    <definedName name="ncrec" localSheetId="14">#REF!</definedName>
    <definedName name="ncrec" localSheetId="16">#REF!</definedName>
    <definedName name="ncrec" localSheetId="17">#REF!</definedName>
    <definedName name="ncrec" localSheetId="18">#REF!</definedName>
    <definedName name="ncrec" localSheetId="19">#REF!</definedName>
    <definedName name="ncrec" localSheetId="20">#REF!</definedName>
    <definedName name="ncrec" localSheetId="22">#REF!</definedName>
    <definedName name="ncrec" localSheetId="23">#REF!</definedName>
    <definedName name="ncrec" localSheetId="25">#REF!</definedName>
    <definedName name="ncrec" localSheetId="27">#REF!</definedName>
    <definedName name="ncrec" localSheetId="28">#REF!</definedName>
    <definedName name="ncrec" localSheetId="29">#REF!</definedName>
    <definedName name="ncrec" localSheetId="4">#REF!</definedName>
    <definedName name="ncrec" localSheetId="6">#REF!</definedName>
    <definedName name="ncrec" localSheetId="7">#REF!</definedName>
    <definedName name="ncrec" localSheetId="9">#REF!</definedName>
    <definedName name="ncrec">#REF!</definedName>
    <definedName name="ncrec1" localSheetId="8">#REF!</definedName>
    <definedName name="ncrec1" localSheetId="12">#REF!</definedName>
    <definedName name="ncrec1" localSheetId="14">#REF!</definedName>
    <definedName name="ncrec1" localSheetId="1">#REF!</definedName>
    <definedName name="ncrec1" localSheetId="16">#REF!</definedName>
    <definedName name="ncrec1" localSheetId="17">#REF!</definedName>
    <definedName name="ncrec1" localSheetId="18">#REF!</definedName>
    <definedName name="ncrec1" localSheetId="19">#REF!</definedName>
    <definedName name="ncrec1" localSheetId="20">#REF!</definedName>
    <definedName name="ncrec1" localSheetId="22">#REF!</definedName>
    <definedName name="ncrec1" localSheetId="23">#REF!</definedName>
    <definedName name="ncrec1" localSheetId="25">#REF!</definedName>
    <definedName name="ncrec1" localSheetId="27">#REF!</definedName>
    <definedName name="ncrec1" localSheetId="28">#REF!</definedName>
    <definedName name="ncrec1" localSheetId="29">#REF!</definedName>
    <definedName name="ncrec1" localSheetId="4">#REF!</definedName>
    <definedName name="ncrec1" localSheetId="5">#REF!</definedName>
    <definedName name="ncrec1" localSheetId="6">#REF!</definedName>
    <definedName name="ncrec1" localSheetId="7">#REF!</definedName>
    <definedName name="ncrec1" localSheetId="9">#REF!</definedName>
    <definedName name="ncrec1">#REF!</definedName>
    <definedName name="ncse" localSheetId="24">'Dem35'!#REF!</definedName>
    <definedName name="non_plan">#REF!</definedName>
    <definedName name="np" localSheetId="0">'dem1'!#REF!</definedName>
    <definedName name="np" localSheetId="8">'dem12'!#REF!</definedName>
    <definedName name="np" localSheetId="10">'dem13'!#REF!</definedName>
    <definedName name="np" localSheetId="11">'dem14'!#REF!</definedName>
    <definedName name="np" localSheetId="12">'dem15'!#REF!</definedName>
    <definedName name="np" localSheetId="13">'dem16'!#REF!</definedName>
    <definedName name="np" localSheetId="14">'dem17'!#REF!</definedName>
    <definedName name="np" localSheetId="15">'dem19'!#REF!</definedName>
    <definedName name="np" localSheetId="1">'dem2'!#REF!</definedName>
    <definedName name="np" localSheetId="16">'dem20'!#REF!</definedName>
    <definedName name="np" localSheetId="17">'dem24'!#REF!</definedName>
    <definedName name="np" localSheetId="18">'dem27'!#REF!</definedName>
    <definedName name="np" localSheetId="19">'dem28'!#REF!</definedName>
    <definedName name="np" localSheetId="2">'dem3'!#REF!</definedName>
    <definedName name="np" localSheetId="20">'dem30'!#REF!</definedName>
    <definedName name="np" localSheetId="21">'dem31'!#REF!</definedName>
    <definedName name="np" localSheetId="22">'dem33'!#REF!</definedName>
    <definedName name="np" localSheetId="23">'dem34'!#REF!</definedName>
    <definedName name="np" localSheetId="24">'Dem35'!#REF!</definedName>
    <definedName name="np" localSheetId="25">'dem37'!#REF!</definedName>
    <definedName name="np" localSheetId="26">'dem38'!#REF!</definedName>
    <definedName name="np" localSheetId="27">'dem40'!$F$53</definedName>
    <definedName name="np" localSheetId="28">dem40A!#REF!</definedName>
    <definedName name="np" localSheetId="29">'dem41'!#REF!</definedName>
    <definedName name="np" localSheetId="3">'dem5'!#REF!</definedName>
    <definedName name="np" localSheetId="4">'dem6'!#REF!</definedName>
    <definedName name="np" localSheetId="5">'dem7'!#REF!</definedName>
    <definedName name="np" localSheetId="6">'dem8'!#REF!</definedName>
    <definedName name="np" localSheetId="7">'dem9'!#REF!</definedName>
    <definedName name="np" localSheetId="9">#REF!</definedName>
    <definedName name="np">#REF!</definedName>
    <definedName name="Nutrition" localSheetId="8">#REF!</definedName>
    <definedName name="Nutrition" localSheetId="12">#REF!</definedName>
    <definedName name="Nutrition" localSheetId="14">#REF!</definedName>
    <definedName name="Nutrition" localSheetId="1">#REF!</definedName>
    <definedName name="Nutrition" localSheetId="16">#REF!</definedName>
    <definedName name="Nutrition" localSheetId="17">#REF!</definedName>
    <definedName name="Nutrition" localSheetId="18">#REF!</definedName>
    <definedName name="Nutrition" localSheetId="19">#REF!</definedName>
    <definedName name="Nutrition" localSheetId="20">#REF!</definedName>
    <definedName name="Nutrition" localSheetId="25">#REF!</definedName>
    <definedName name="Nutrition" localSheetId="26">'dem38'!#REF!</definedName>
    <definedName name="Nutrition" localSheetId="28">#REF!</definedName>
    <definedName name="Nutrition" localSheetId="4">#REF!</definedName>
    <definedName name="Nutrition" localSheetId="6">#REF!</definedName>
    <definedName name="Nutrition" localSheetId="7">#REF!</definedName>
    <definedName name="Nutrition" localSheetId="9">#REF!</definedName>
    <definedName name="Nutrition">#REF!</definedName>
    <definedName name="oap" localSheetId="0">'dem1'!#REF!</definedName>
    <definedName name="oap" localSheetId="12">'dem15'!#REF!</definedName>
    <definedName name="oap" localSheetId="26">'dem38'!#REF!</definedName>
    <definedName name="oapCap" localSheetId="12">'dem15'!#REF!</definedName>
    <definedName name="oas" localSheetId="8">'dem12'!#REF!</definedName>
    <definedName name="oges" localSheetId="10">#REF!</definedName>
    <definedName name="oges" localSheetId="13">'dem16'!#REF!</definedName>
    <definedName name="oges" localSheetId="14">#REF!</definedName>
    <definedName name="oges" localSheetId="1">#REF!</definedName>
    <definedName name="oges" localSheetId="16">#REF!</definedName>
    <definedName name="oges" localSheetId="17">#REF!</definedName>
    <definedName name="oges" localSheetId="18">#REF!</definedName>
    <definedName name="oges" localSheetId="19">#REF!</definedName>
    <definedName name="oges" localSheetId="20">#REF!</definedName>
    <definedName name="oges" localSheetId="25">#REF!</definedName>
    <definedName name="oges" localSheetId="28">#REF!</definedName>
    <definedName name="oges" localSheetId="29">'dem41'!#REF!</definedName>
    <definedName name="oges" localSheetId="4">#REF!</definedName>
    <definedName name="oges" localSheetId="6">#REF!</definedName>
    <definedName name="oges" localSheetId="7">#REF!</definedName>
    <definedName name="oges" localSheetId="9">#REF!</definedName>
    <definedName name="oges">#REF!</definedName>
    <definedName name="ordp" localSheetId="24">'Dem35'!#REF!</definedName>
    <definedName name="ordp" localSheetId="26">'dem38'!#REF!</definedName>
    <definedName name="ordpcap" localSheetId="24">'Dem35'!#REF!</definedName>
    <definedName name="ordprec" localSheetId="24">'Dem35'!#REF!</definedName>
    <definedName name="osap" localSheetId="18">'dem27'!#REF!</definedName>
    <definedName name="osap" localSheetId="19">'dem28'!#REF!</definedName>
    <definedName name="osapcap" localSheetId="18">'dem27'!#REF!</definedName>
    <definedName name="osapcap" localSheetId="19">'dem28'!#REF!</definedName>
    <definedName name="osr" localSheetId="26">'dem38'!#REF!</definedName>
    <definedName name="ossrec" localSheetId="4">'dem6'!#REF!</definedName>
    <definedName name="otd" localSheetId="8">'dem12'!#REF!</definedName>
    <definedName name="otdrec" localSheetId="8">'dem12'!#REF!</definedName>
    <definedName name="otdrec" localSheetId="29">'dem41'!#REF!</definedName>
    <definedName name="pension" localSheetId="10">#REF!</definedName>
    <definedName name="pension" localSheetId="12">#REF!</definedName>
    <definedName name="pension" localSheetId="14">#REF!</definedName>
    <definedName name="pension" localSheetId="16">'dem20'!#REF!</definedName>
    <definedName name="pension" localSheetId="17">#REF!</definedName>
    <definedName name="pension" localSheetId="18">#REF!</definedName>
    <definedName name="pension" localSheetId="19">#REF!</definedName>
    <definedName name="pension" localSheetId="20">#REF!</definedName>
    <definedName name="pension" localSheetId="25">#REF!</definedName>
    <definedName name="pension" localSheetId="28">#REF!</definedName>
    <definedName name="pension" localSheetId="4">#REF!</definedName>
    <definedName name="pension" localSheetId="6">#REF!</definedName>
    <definedName name="pension" localSheetId="7">#REF!</definedName>
    <definedName name="pension" localSheetId="9">#REF!</definedName>
    <definedName name="pension">#REF!</definedName>
    <definedName name="plant" localSheetId="13">'dem16'!#REF!</definedName>
    <definedName name="powCaprec" localSheetId="20">'dem30'!#REF!</definedName>
    <definedName name="powCaprec" localSheetId="21">'dem31'!#REF!</definedName>
    <definedName name="Power" localSheetId="20">'dem30'!#REF!</definedName>
    <definedName name="Power" localSheetId="21">'dem31'!#REF!</definedName>
    <definedName name="power" localSheetId="26">'dem38'!#REF!</definedName>
    <definedName name="powercap" localSheetId="20">'dem30'!#REF!</definedName>
    <definedName name="powercap" localSheetId="21">'dem31'!#REF!</definedName>
    <definedName name="powerrec" localSheetId="20">'dem30'!#REF!</definedName>
    <definedName name="powerrec" localSheetId="21">'dem31'!#REF!</definedName>
    <definedName name="powerrec1" localSheetId="20">'dem30'!#REF!</definedName>
    <definedName name="powerrec1" localSheetId="21">'dem31'!#REF!</definedName>
    <definedName name="powloan" localSheetId="20">'dem30'!#REF!</definedName>
    <definedName name="powloan" localSheetId="21">'dem31'!#REF!</definedName>
    <definedName name="_xlnm.Print_Area" localSheetId="0">'dem1'!$A$1:$H$42</definedName>
    <definedName name="_xlnm.Print_Area" localSheetId="8">'dem12'!$A$1:$H$39</definedName>
    <definedName name="_xlnm.Print_Area" localSheetId="10">'dem13'!$A$1:$H$52</definedName>
    <definedName name="_xlnm.Print_Area" localSheetId="11">'dem14'!$A$1:$H$40</definedName>
    <definedName name="_xlnm.Print_Area" localSheetId="12">'dem15'!$A$1:$H$55</definedName>
    <definedName name="_xlnm.Print_Area" localSheetId="13">'dem16'!$A$1:$H$31</definedName>
    <definedName name="_xlnm.Print_Area" localSheetId="14">'dem17'!$A$1:$H$48</definedName>
    <definedName name="_xlnm.Print_Area" localSheetId="15">'dem19'!$A$1:$H$66</definedName>
    <definedName name="_xlnm.Print_Area" localSheetId="1">'dem2'!$A$1:$H$67</definedName>
    <definedName name="_xlnm.Print_Area" localSheetId="16">'dem20'!$A$1:$H$34</definedName>
    <definedName name="_xlnm.Print_Area" localSheetId="17">'dem24'!$A$1:$H$52</definedName>
    <definedName name="_xlnm.Print_Area" localSheetId="18">'dem27'!$A$1:$H$31</definedName>
    <definedName name="_xlnm.Print_Area" localSheetId="19">'dem28'!$A$1:$H$41</definedName>
    <definedName name="_xlnm.Print_Area" localSheetId="2">'dem3'!$A$1:$H$48</definedName>
    <definedName name="_xlnm.Print_Area" localSheetId="20">'dem30'!$A$1:$H$58</definedName>
    <definedName name="_xlnm.Print_Area" localSheetId="21">'dem31'!$A$1:$H$47</definedName>
    <definedName name="_xlnm.Print_Area" localSheetId="22">'dem33'!$A$1:$H$48</definedName>
    <definedName name="_xlnm.Print_Area" localSheetId="23">'dem34'!$A$1:$H$82</definedName>
    <definedName name="_xlnm.Print_Area" localSheetId="24">'Dem35'!$A$1:$H$112</definedName>
    <definedName name="_xlnm.Print_Area" localSheetId="25">'dem37'!$A$1:$H$38</definedName>
    <definedName name="_xlnm.Print_Area" localSheetId="26">'dem38'!$A$1:$H$96</definedName>
    <definedName name="_xlnm.Print_Area" localSheetId="27">'dem40'!$A$1:$H$61</definedName>
    <definedName name="_xlnm.Print_Area" localSheetId="28">dem40A!$A$1:$H$29</definedName>
    <definedName name="_xlnm.Print_Area" localSheetId="29">'dem41'!$A$1:$H$84</definedName>
    <definedName name="_xlnm.Print_Area" localSheetId="3">'dem5'!$A$1:$H$55</definedName>
    <definedName name="_xlnm.Print_Area" localSheetId="4">'dem6'!$A$1:$H$61</definedName>
    <definedName name="_xlnm.Print_Area" localSheetId="5">'dem7'!$A$1:$H$76</definedName>
    <definedName name="_xlnm.Print_Area" localSheetId="6">'dem8'!$A$1:$H$43</definedName>
    <definedName name="_xlnm.Print_Area" localSheetId="7">'dem9'!$A$1:$H$31</definedName>
    <definedName name="_xlnm.Print_Area" localSheetId="9">gov!$A$1:$H$28</definedName>
    <definedName name="_xlnm.Print_Titles" localSheetId="0">'dem1'!$12:$14</definedName>
    <definedName name="_xlnm.Print_Titles" localSheetId="8">'dem12'!$14:$16</definedName>
    <definedName name="_xlnm.Print_Titles" localSheetId="10">'dem13'!$15:$17</definedName>
    <definedName name="_xlnm.Print_Titles" localSheetId="11">'dem14'!$15:$17</definedName>
    <definedName name="_xlnm.Print_Titles" localSheetId="12">'dem15'!$15:$16</definedName>
    <definedName name="_xlnm.Print_Titles" localSheetId="13">'dem16'!$14:$16</definedName>
    <definedName name="_xlnm.Print_Titles" localSheetId="14">'dem17'!$13:$15</definedName>
    <definedName name="_xlnm.Print_Titles" localSheetId="15">'dem19'!$15:$17</definedName>
    <definedName name="_xlnm.Print_Titles" localSheetId="1">'dem2'!$14:$15</definedName>
    <definedName name="_xlnm.Print_Titles" localSheetId="16">'dem20'!$19:$20</definedName>
    <definedName name="_xlnm.Print_Titles" localSheetId="17">'dem24'!$17:$19</definedName>
    <definedName name="_xlnm.Print_Titles" localSheetId="18">'dem27'!$14:$16</definedName>
    <definedName name="_xlnm.Print_Titles" localSheetId="19">'dem28'!$14:$16</definedName>
    <definedName name="_xlnm.Print_Titles" localSheetId="2">'dem3'!$13:$15</definedName>
    <definedName name="_xlnm.Print_Titles" localSheetId="20">'dem30'!$14:$16</definedName>
    <definedName name="_xlnm.Print_Titles" localSheetId="21">'dem31'!$15:$17</definedName>
    <definedName name="_xlnm.Print_Titles" localSheetId="22">'dem33'!$15:$17</definedName>
    <definedName name="_xlnm.Print_Titles" localSheetId="23">'dem34'!$15:$17</definedName>
    <definedName name="_xlnm.Print_Titles" localSheetId="24">'Dem35'!$15:$17</definedName>
    <definedName name="_xlnm.Print_Titles" localSheetId="25">'dem37'!$14:$15</definedName>
    <definedName name="_xlnm.Print_Titles" localSheetId="26">'dem38'!$15:$17</definedName>
    <definedName name="_xlnm.Print_Titles" localSheetId="27">'dem40'!$12:$14</definedName>
    <definedName name="_xlnm.Print_Titles" localSheetId="28">dem40A!$15:$17</definedName>
    <definedName name="_xlnm.Print_Titles" localSheetId="29">'dem41'!$16:$17</definedName>
    <definedName name="_xlnm.Print_Titles" localSheetId="3">'dem5'!$16:$17</definedName>
    <definedName name="_xlnm.Print_Titles" localSheetId="4">'dem6'!$14:$17</definedName>
    <definedName name="_xlnm.Print_Titles" localSheetId="5">'dem7'!$15:$16</definedName>
    <definedName name="_xlnm.Print_Titles" localSheetId="6">'dem8'!$14:$16</definedName>
    <definedName name="_xlnm.Print_Titles" localSheetId="7">'dem9'!$13:$15</definedName>
    <definedName name="_xlnm.Print_Titles" localSheetId="9">gov!$14:$16</definedName>
    <definedName name="public" localSheetId="26">'dem38'!#REF!</definedName>
    <definedName name="pw" localSheetId="10">'dem13'!#REF!</definedName>
    <definedName name="pw" localSheetId="14">#REF!</definedName>
    <definedName name="pw" localSheetId="1">#REF!</definedName>
    <definedName name="pw" localSheetId="17">#REF!</definedName>
    <definedName name="pw" localSheetId="18">#REF!</definedName>
    <definedName name="pw" localSheetId="19">#REF!</definedName>
    <definedName name="pw" localSheetId="2">'dem3'!#REF!</definedName>
    <definedName name="pw" localSheetId="20">'dem30'!#REF!</definedName>
    <definedName name="pw" localSheetId="21">'dem31'!#REF!</definedName>
    <definedName name="pw" localSheetId="22">'dem33'!#REF!</definedName>
    <definedName name="pw" localSheetId="23">'dem34'!#REF!</definedName>
    <definedName name="pw" localSheetId="25">#REF!</definedName>
    <definedName name="pw" localSheetId="28">#REF!</definedName>
    <definedName name="pw" localSheetId="29">'dem41'!#REF!</definedName>
    <definedName name="pw" localSheetId="4">#REF!</definedName>
    <definedName name="pw" localSheetId="5">'dem7'!#REF!</definedName>
    <definedName name="pw" localSheetId="6">'dem8'!#REF!</definedName>
    <definedName name="pw" localSheetId="7">'dem9'!#REF!</definedName>
    <definedName name="pw" localSheetId="9">#REF!</definedName>
    <definedName name="pw">#REF!</definedName>
    <definedName name="pwcap" localSheetId="12">#REF!</definedName>
    <definedName name="pwcap" localSheetId="14">#REF!</definedName>
    <definedName name="pwcap" localSheetId="16">#REF!</definedName>
    <definedName name="pwcap" localSheetId="17">#REF!</definedName>
    <definedName name="pwcap" localSheetId="18">#REF!</definedName>
    <definedName name="pwcap" localSheetId="19">#REF!</definedName>
    <definedName name="pwcap" localSheetId="2">'dem3'!#REF!</definedName>
    <definedName name="pwcap" localSheetId="20">'dem30'!#REF!</definedName>
    <definedName name="pwcap" localSheetId="21">'dem31'!#REF!</definedName>
    <definedName name="pwcap" localSheetId="25">#REF!</definedName>
    <definedName name="pwcap" localSheetId="28">#REF!</definedName>
    <definedName name="pwcap" localSheetId="4">#REF!</definedName>
    <definedName name="pwcap" localSheetId="6">#REF!</definedName>
    <definedName name="pwcap" localSheetId="7">#REF!</definedName>
    <definedName name="pwcap" localSheetId="9">#REF!</definedName>
    <definedName name="pwcap">#REF!</definedName>
    <definedName name="pwrec" localSheetId="10">'dem13'!#REF!</definedName>
    <definedName name="pwrec" localSheetId="2">'dem3'!#REF!</definedName>
    <definedName name="rb" localSheetId="20">'dem30'!#REF!</definedName>
    <definedName name="rb" localSheetId="21">'dem31'!#REF!</definedName>
    <definedName name="rb" localSheetId="23">'dem34'!#REF!</definedName>
    <definedName name="rb" localSheetId="24">'Dem35'!#REF!</definedName>
    <definedName name="rbcap" localSheetId="13">'dem16'!#REF!</definedName>
    <definedName name="rbcap" localSheetId="23">'dem34'!#REF!</definedName>
    <definedName name="rbcap" localSheetId="24">'Dem35'!#REF!</definedName>
    <definedName name="rbrec" localSheetId="23">'dem34'!#REF!</definedName>
    <definedName name="rbrec" localSheetId="24">'Dem35'!#REF!</definedName>
    <definedName name="rbrec3" localSheetId="23">'dem34'!#REF!</definedName>
    <definedName name="re" localSheetId="24">'Dem35'!#REF!</definedName>
    <definedName name="RE" localSheetId="26">'dem38'!#REF!</definedName>
    <definedName name="rec" localSheetId="10">'dem13'!#REF!</definedName>
    <definedName name="rec" localSheetId="12">#REF!</definedName>
    <definedName name="rec" localSheetId="14">#REF!</definedName>
    <definedName name="rec" localSheetId="16">'dem20'!#REF!</definedName>
    <definedName name="rec" localSheetId="17">#REF!</definedName>
    <definedName name="rec" localSheetId="18">#REF!</definedName>
    <definedName name="rec" localSheetId="19">#REF!</definedName>
    <definedName name="rec" localSheetId="20">'dem30'!#REF!</definedName>
    <definedName name="rec" localSheetId="21">'dem31'!#REF!</definedName>
    <definedName name="rec" localSheetId="22">#REF!</definedName>
    <definedName name="rec" localSheetId="25">#REF!</definedName>
    <definedName name="rec" localSheetId="26">'dem38'!#REF!</definedName>
    <definedName name="rec" localSheetId="28">#REF!</definedName>
    <definedName name="rec" localSheetId="29">'dem41'!#REF!</definedName>
    <definedName name="rec" localSheetId="4">#REF!</definedName>
    <definedName name="rec" localSheetId="5">'dem7'!#REF!</definedName>
    <definedName name="rec" localSheetId="6">'dem8'!#REF!</definedName>
    <definedName name="rec" localSheetId="7">'dem9'!#REF!</definedName>
    <definedName name="rec" localSheetId="9">#REF!</definedName>
    <definedName name="rec">#REF!</definedName>
    <definedName name="reform" localSheetId="12">#REF!</definedName>
    <definedName name="reform" localSheetId="14">#REF!</definedName>
    <definedName name="reform" localSheetId="16">#REF!</definedName>
    <definedName name="reform" localSheetId="17">#REF!</definedName>
    <definedName name="reform" localSheetId="18">#REF!</definedName>
    <definedName name="reform" localSheetId="19">#REF!</definedName>
    <definedName name="reform" localSheetId="20">#REF!</definedName>
    <definedName name="reform" localSheetId="25">#REF!</definedName>
    <definedName name="reform" localSheetId="28">#REF!</definedName>
    <definedName name="reform" localSheetId="4">#REF!</definedName>
    <definedName name="reform" localSheetId="6">#REF!</definedName>
    <definedName name="reform" localSheetId="7">#REF!</definedName>
    <definedName name="reform" localSheetId="9">#REF!</definedName>
    <definedName name="reform">#REF!</definedName>
    <definedName name="research" localSheetId="26">'dem38'!#REF!</definedName>
    <definedName name="revise" localSheetId="0">'dem1'!$D$57:$H$57</definedName>
    <definedName name="revise" localSheetId="8">'dem12'!#REF!</definedName>
    <definedName name="revise" localSheetId="10">'dem13'!#REF!</definedName>
    <definedName name="revise" localSheetId="11">'dem14'!#REF!</definedName>
    <definedName name="revise" localSheetId="12">'dem15'!#REF!</definedName>
    <definedName name="revise" localSheetId="13">'dem16'!#REF!</definedName>
    <definedName name="revise" localSheetId="14">'dem17'!#REF!</definedName>
    <definedName name="revise" localSheetId="15">'dem19'!#REF!</definedName>
    <definedName name="revise" localSheetId="1">'dem2'!#REF!</definedName>
    <definedName name="revise" localSheetId="16">'dem20'!#REF!</definedName>
    <definedName name="revise" localSheetId="17">'dem24'!#REF!</definedName>
    <definedName name="revise" localSheetId="18">'dem27'!$D$44:$H$44</definedName>
    <definedName name="revise" localSheetId="19">'dem28'!#REF!</definedName>
    <definedName name="revise" localSheetId="2">'dem3'!#REF!</definedName>
    <definedName name="revise" localSheetId="20">'dem30'!$D$20:$H$20</definedName>
    <definedName name="revise" localSheetId="21">'dem31'!#REF!</definedName>
    <definedName name="revise" localSheetId="22">'dem33'!#REF!</definedName>
    <definedName name="revise" localSheetId="23">'dem34'!#REF!</definedName>
    <definedName name="revise" localSheetId="24">'Dem35'!#REF!</definedName>
    <definedName name="revise" localSheetId="25">'dem37'!$D$64:$H$64</definedName>
    <definedName name="revise" localSheetId="26">'dem38'!#REF!</definedName>
    <definedName name="revise" localSheetId="27">'dem40'!$D$79:$J$79</definedName>
    <definedName name="revise" localSheetId="28">dem40A!#REF!</definedName>
    <definedName name="revise" localSheetId="29">'dem41'!#REF!</definedName>
    <definedName name="revise" localSheetId="3">'dem5'!#REF!</definedName>
    <definedName name="revise" localSheetId="4">'dem6'!#REF!</definedName>
    <definedName name="revise" localSheetId="5">'dem7'!#REF!</definedName>
    <definedName name="revise" localSheetId="6">'dem8'!#REF!</definedName>
    <definedName name="revise" localSheetId="7">'dem9'!$D$49:$H$49</definedName>
    <definedName name="revise" localSheetId="9">gov!#REF!</definedName>
    <definedName name="revise">#REF!</definedName>
    <definedName name="roads" localSheetId="26">'dem38'!#REF!</definedName>
    <definedName name="roadsrec" localSheetId="23">'dem34'!#REF!</definedName>
    <definedName name="rt" localSheetId="25">'dem37'!#REF!</definedName>
    <definedName name="rtcap" localSheetId="25">'dem37'!#REF!</definedName>
    <definedName name="rtrec" localSheetId="25">'dem37'!#REF!</definedName>
    <definedName name="rtrec1" localSheetId="25">'dem37'!#REF!</definedName>
    <definedName name="rtrec2" localSheetId="25">'dem37'!#REF!</definedName>
    <definedName name="sc" localSheetId="24">'Dem35'!#REF!</definedName>
    <definedName name="scst" localSheetId="8">#REF!</definedName>
    <definedName name="scst" localSheetId="14">#REF!</definedName>
    <definedName name="scst" localSheetId="1">#REF!</definedName>
    <definedName name="scst" localSheetId="16">#REF!</definedName>
    <definedName name="scst" localSheetId="17">#REF!</definedName>
    <definedName name="scst" localSheetId="18">#REF!</definedName>
    <definedName name="scst" localSheetId="19">#REF!</definedName>
    <definedName name="scst" localSheetId="20">#REF!</definedName>
    <definedName name="scst" localSheetId="24">'Dem35'!#REF!</definedName>
    <definedName name="scst" localSheetId="25">#REF!</definedName>
    <definedName name="scst" localSheetId="26">'dem38'!#REF!</definedName>
    <definedName name="scst" localSheetId="28">#REF!</definedName>
    <definedName name="scst" localSheetId="4">#REF!</definedName>
    <definedName name="scst" localSheetId="6">#REF!</definedName>
    <definedName name="scst" localSheetId="7">#REF!</definedName>
    <definedName name="scst" localSheetId="9">#REF!</definedName>
    <definedName name="scst">#REF!</definedName>
    <definedName name="scstrec" localSheetId="26">'dem38'!#REF!</definedName>
    <definedName name="ses" localSheetId="18">'dem27'!#REF!</definedName>
    <definedName name="ses" localSheetId="19">'dem28'!#REF!</definedName>
    <definedName name="sesrec" localSheetId="18">'dem27'!#REF!</definedName>
    <definedName name="sesrec" localSheetId="19">'dem28'!#REF!</definedName>
    <definedName name="sgs" localSheetId="11">'dem14'!#REF!</definedName>
    <definedName name="sgs" localSheetId="12">#REF!</definedName>
    <definedName name="sgs" localSheetId="14">#REF!</definedName>
    <definedName name="sgs" localSheetId="16">#REF!</definedName>
    <definedName name="sgs" localSheetId="17">'dem24'!#REF!</definedName>
    <definedName name="sgs" localSheetId="18">#REF!</definedName>
    <definedName name="sgs" localSheetId="19">#REF!</definedName>
    <definedName name="sgs" localSheetId="20">#REF!</definedName>
    <definedName name="sgs" localSheetId="25">#REF!</definedName>
    <definedName name="sgs" localSheetId="28">#REF!</definedName>
    <definedName name="sgs" localSheetId="4">#REF!</definedName>
    <definedName name="sgs" localSheetId="6">#REF!</definedName>
    <definedName name="sgs" localSheetId="7">#REF!</definedName>
    <definedName name="sgs" localSheetId="9">#REF!</definedName>
    <definedName name="sgs">#REF!</definedName>
    <definedName name="sgsrec" localSheetId="11">'dem14'!#REF!</definedName>
    <definedName name="sgsrec" localSheetId="14">#REF!</definedName>
    <definedName name="sgsrec" localSheetId="17">#REF!</definedName>
    <definedName name="sgsrec" localSheetId="18">#REF!</definedName>
    <definedName name="sgsrec" localSheetId="19">#REF!</definedName>
    <definedName name="sgsrec" localSheetId="20">#REF!</definedName>
    <definedName name="sgsrec" localSheetId="28">#REF!</definedName>
    <definedName name="sgsrec" localSheetId="6">#REF!</definedName>
    <definedName name="sgsrec" localSheetId="7">#REF!</definedName>
    <definedName name="sgsrec" localSheetId="9">#REF!</definedName>
    <definedName name="sgsrec">#REF!</definedName>
    <definedName name="SocialSecurity" localSheetId="8">#REF!</definedName>
    <definedName name="SocialSecurity" localSheetId="10">#REF!</definedName>
    <definedName name="SocialSecurity" localSheetId="11">'dem14'!#REF!</definedName>
    <definedName name="SocialSecurity" localSheetId="12">#REF!</definedName>
    <definedName name="SocialSecurity" localSheetId="14">#REF!</definedName>
    <definedName name="SocialSecurity" localSheetId="1">#REF!</definedName>
    <definedName name="SocialSecurity" localSheetId="16">#REF!</definedName>
    <definedName name="SocialSecurity" localSheetId="17">#REF!</definedName>
    <definedName name="SocialSecurity" localSheetId="18">#REF!</definedName>
    <definedName name="SocialSecurity" localSheetId="19">#REF!</definedName>
    <definedName name="SocialSecurity" localSheetId="20">#REF!</definedName>
    <definedName name="SocialSecurity" localSheetId="25">#REF!</definedName>
    <definedName name="SocialSecurity" localSheetId="26">'dem38'!#REF!</definedName>
    <definedName name="SocialSecurity" localSheetId="28">#REF!</definedName>
    <definedName name="SocialSecurity" localSheetId="4">#REF!</definedName>
    <definedName name="SocialSecurity" localSheetId="6">#REF!</definedName>
    <definedName name="SocialSecurity" localSheetId="7">#REF!</definedName>
    <definedName name="SocialSecurity" localSheetId="9">#REF!</definedName>
    <definedName name="SocialSecurity">#REF!</definedName>
    <definedName name="socialwelfare" localSheetId="8">#REF!</definedName>
    <definedName name="socialwelfare" localSheetId="10">#REF!</definedName>
    <definedName name="socialwelfare" localSheetId="12">#REF!</definedName>
    <definedName name="socialwelfare" localSheetId="14">#REF!</definedName>
    <definedName name="socialwelfare" localSheetId="1">#REF!</definedName>
    <definedName name="socialwelfare" localSheetId="16">#REF!</definedName>
    <definedName name="socialwelfare" localSheetId="17">#REF!</definedName>
    <definedName name="socialwelfare" localSheetId="18">#REF!</definedName>
    <definedName name="socialwelfare" localSheetId="19">#REF!</definedName>
    <definedName name="socialwelfare" localSheetId="20">#REF!</definedName>
    <definedName name="socialwelfare" localSheetId="25">#REF!</definedName>
    <definedName name="socialwelfare" localSheetId="26">'dem38'!#REF!</definedName>
    <definedName name="socialwelfare" localSheetId="28">#REF!</definedName>
    <definedName name="socialwelfare" localSheetId="4">#REF!</definedName>
    <definedName name="socialwelfare" localSheetId="6">#REF!</definedName>
    <definedName name="socialwelfare" localSheetId="7">#REF!</definedName>
    <definedName name="socialwelfare" localSheetId="9">#REF!</definedName>
    <definedName name="socialwelfare">#REF!</definedName>
    <definedName name="spfrd" localSheetId="8">'dem12'!#REF!</definedName>
    <definedName name="spfrd" localSheetId="10">#REF!</definedName>
    <definedName name="spfrd" localSheetId="12">#REF!</definedName>
    <definedName name="spfrd" localSheetId="14">#REF!</definedName>
    <definedName name="spfrd" localSheetId="16">#REF!</definedName>
    <definedName name="spfrd" localSheetId="17">#REF!</definedName>
    <definedName name="spfrd" localSheetId="18">#REF!</definedName>
    <definedName name="spfrd" localSheetId="19">#REF!</definedName>
    <definedName name="spfrd" localSheetId="20">#REF!</definedName>
    <definedName name="spfrd" localSheetId="24">'Dem35'!#REF!</definedName>
    <definedName name="spfrd" localSheetId="25">#REF!</definedName>
    <definedName name="spfrd" localSheetId="28">#REF!</definedName>
    <definedName name="spfrd" localSheetId="4">#REF!</definedName>
    <definedName name="spfrd" localSheetId="5">#REF!</definedName>
    <definedName name="spfrd" localSheetId="6">#REF!</definedName>
    <definedName name="spfrd" localSheetId="7">#REF!</definedName>
    <definedName name="spfrd" localSheetId="9">#REF!</definedName>
    <definedName name="spfrd">#REF!</definedName>
    <definedName name="sports" localSheetId="26">'dem38'!#REF!</definedName>
    <definedName name="spprg" localSheetId="26">'dem38'!#REF!</definedName>
    <definedName name="sss" localSheetId="12">#REF!</definedName>
    <definedName name="sss" localSheetId="14">#REF!</definedName>
    <definedName name="sss" localSheetId="16">#REF!</definedName>
    <definedName name="sss" localSheetId="17">#REF!</definedName>
    <definedName name="sss" localSheetId="18">#REF!</definedName>
    <definedName name="sss" localSheetId="19">#REF!</definedName>
    <definedName name="sss" localSheetId="20">#REF!</definedName>
    <definedName name="sss" localSheetId="21">#REF!</definedName>
    <definedName name="sss" localSheetId="24">'Dem35'!#REF!</definedName>
    <definedName name="sss" localSheetId="25">#REF!</definedName>
    <definedName name="sss" localSheetId="27">#REF!</definedName>
    <definedName name="sss" localSheetId="28">#REF!</definedName>
    <definedName name="sss" localSheetId="29">#REF!</definedName>
    <definedName name="sss" localSheetId="3">'dem5'!#REF!</definedName>
    <definedName name="sss" localSheetId="4">#REF!</definedName>
    <definedName name="sss" localSheetId="5">#REF!</definedName>
    <definedName name="sss" localSheetId="6">#REF!</definedName>
    <definedName name="sss" localSheetId="7">#REF!</definedName>
    <definedName name="sss" localSheetId="9">#REF!</definedName>
    <definedName name="sss">#REF!</definedName>
    <definedName name="sssrec" localSheetId="3">'dem5'!#REF!</definedName>
    <definedName name="sswrec1" localSheetId="26">'dem38'!#REF!</definedName>
    <definedName name="sswrec2" localSheetId="26">'dem38'!#REF!</definedName>
    <definedName name="stidf" localSheetId="24">'Dem35'!#REF!</definedName>
    <definedName name="summary" localSheetId="0">'dem1'!$D$49:$H$49</definedName>
    <definedName name="summary" localSheetId="8">'dem12'!#REF!</definedName>
    <definedName name="summary" localSheetId="10">'dem13'!#REF!</definedName>
    <definedName name="summary" localSheetId="11">'dem14'!#REF!</definedName>
    <definedName name="summary" localSheetId="12">'dem15'!#REF!</definedName>
    <definedName name="summary" localSheetId="13">'dem16'!#REF!</definedName>
    <definedName name="summary" localSheetId="14">'dem17'!#REF!</definedName>
    <definedName name="summary" localSheetId="15">'dem19'!#REF!</definedName>
    <definedName name="summary" localSheetId="1">'dem2'!#REF!</definedName>
    <definedName name="summary" localSheetId="16">'dem20'!#REF!</definedName>
    <definedName name="summary" localSheetId="17">'dem24'!#REF!</definedName>
    <definedName name="summary" localSheetId="18">'dem27'!$D$34:$H$34</definedName>
    <definedName name="summary" localSheetId="19">'dem28'!#REF!</definedName>
    <definedName name="summary" localSheetId="2">'dem3'!#REF!</definedName>
    <definedName name="summary" localSheetId="20">'dem30'!#REF!</definedName>
    <definedName name="summary" localSheetId="21">'dem31'!#REF!</definedName>
    <definedName name="summary" localSheetId="22">'dem33'!#REF!</definedName>
    <definedName name="summary" localSheetId="23">'dem34'!#REF!</definedName>
    <definedName name="summary" localSheetId="24">'Dem35'!#REF!</definedName>
    <definedName name="summary" localSheetId="25">'dem37'!$D$58:$H$58</definedName>
    <definedName name="summary" localSheetId="26">'dem38'!#REF!</definedName>
    <definedName name="summary" localSheetId="27">'dem40'!$D$72:$J$72</definedName>
    <definedName name="summary" localSheetId="28">dem40A!#REF!</definedName>
    <definedName name="summary" localSheetId="29">'dem41'!#REF!</definedName>
    <definedName name="summary" localSheetId="3">'dem5'!#REF!</definedName>
    <definedName name="summary" localSheetId="4">'dem6'!#REF!</definedName>
    <definedName name="summary" localSheetId="5">'dem7'!#REF!</definedName>
    <definedName name="summary" localSheetId="6">'dem8'!#REF!</definedName>
    <definedName name="summary" localSheetId="7">'dem9'!$D$37:$H$37</definedName>
    <definedName name="summary" localSheetId="9">gov!#REF!</definedName>
    <definedName name="suspense" localSheetId="2">'dem3'!#REF!</definedName>
    <definedName name="suspense" localSheetId="23">'dem34'!#REF!</definedName>
    <definedName name="swc" localSheetId="0">'dem1'!#REF!</definedName>
    <definedName name="swc" localSheetId="8">'dem12'!#REF!</definedName>
    <definedName name="swc" localSheetId="14">#REF!</definedName>
    <definedName name="swc" localSheetId="17">#REF!</definedName>
    <definedName name="swc" localSheetId="18">#REF!</definedName>
    <definedName name="swc" localSheetId="19">#REF!</definedName>
    <definedName name="swc" localSheetId="20">#REF!</definedName>
    <definedName name="swc" localSheetId="25">#REF!</definedName>
    <definedName name="swc" localSheetId="26">'dem38'!#REF!</definedName>
    <definedName name="swc" localSheetId="28">#REF!</definedName>
    <definedName name="swc" localSheetId="4">#REF!</definedName>
    <definedName name="swc" localSheetId="6">#REF!</definedName>
    <definedName name="swc" localSheetId="7">#REF!</definedName>
    <definedName name="swc" localSheetId="9">#REF!</definedName>
    <definedName name="swc">#REF!</definedName>
    <definedName name="swcrec" localSheetId="0">'dem1'!#REF!</definedName>
    <definedName name="tax" localSheetId="12">#REF!</definedName>
    <definedName name="tax" localSheetId="14">#REF!</definedName>
    <definedName name="tax" localSheetId="1">#REF!</definedName>
    <definedName name="tax" localSheetId="16">#REF!</definedName>
    <definedName name="tax" localSheetId="17">'dem24'!#REF!</definedName>
    <definedName name="tax" localSheetId="18">#REF!</definedName>
    <definedName name="tax" localSheetId="19">#REF!</definedName>
    <definedName name="tax" localSheetId="20">#REF!</definedName>
    <definedName name="tax" localSheetId="25">#REF!</definedName>
    <definedName name="tax" localSheetId="28">#REF!</definedName>
    <definedName name="tax" localSheetId="29">'dem41'!#REF!</definedName>
    <definedName name="tax" localSheetId="4">#REF!</definedName>
    <definedName name="tax" localSheetId="6">#REF!</definedName>
    <definedName name="tax" localSheetId="7">#REF!</definedName>
    <definedName name="tax" localSheetId="9">#REF!</definedName>
    <definedName name="tax">#REF!</definedName>
    <definedName name="techcap" localSheetId="5">'dem7'!#REF!</definedName>
    <definedName name="techcap" localSheetId="6">'dem8'!#REF!</definedName>
    <definedName name="techcap" localSheetId="7">'dem9'!#REF!</definedName>
    <definedName name="technical" localSheetId="5">'dem7'!#REF!</definedName>
    <definedName name="technical" localSheetId="6">'dem8'!#REF!</definedName>
    <definedName name="technical" localSheetId="7">'dem9'!#REF!</definedName>
    <definedName name="techrec" localSheetId="5">'dem7'!#REF!</definedName>
    <definedName name="techrec" localSheetId="6">'dem8'!#REF!</definedName>
    <definedName name="techrec" localSheetId="7">'dem9'!#REF!</definedName>
    <definedName name="teicap" localSheetId="14">'dem17'!#REF!</definedName>
    <definedName name="tourism" localSheetId="26">'dem38'!#REF!</definedName>
    <definedName name="Tourism" localSheetId="27">'dem40'!$D$31:$G$31</definedName>
    <definedName name="Tourism" localSheetId="28">dem40A!#REF!</definedName>
    <definedName name="tourismcap" localSheetId="27">'dem40'!$D$51:$G$51</definedName>
    <definedName name="tourismcap" localSheetId="28">dem40A!#REF!</definedName>
    <definedName name="tourismrec" localSheetId="27">'dem40'!$D$68:$M$68</definedName>
    <definedName name="tourismrec" localSheetId="28">dem40A!#REF!</definedName>
    <definedName name="tourismRevenue" localSheetId="27">'dem40'!$E$10:$G$10</definedName>
    <definedName name="tourismRevenue" localSheetId="28">dem40A!$E$13:$G$13</definedName>
    <definedName name="trec" localSheetId="27">'dem40'!#REF!</definedName>
    <definedName name="trec" localSheetId="28">dem40A!#REF!</definedName>
    <definedName name="UD" localSheetId="26">'dem38'!#REF!</definedName>
    <definedName name="udhd" localSheetId="10">#REF!</definedName>
    <definedName name="udhd" localSheetId="12">#REF!</definedName>
    <definedName name="udhd" localSheetId="14">#REF!</definedName>
    <definedName name="udhd" localSheetId="1">#REF!</definedName>
    <definedName name="udhd" localSheetId="16">#REF!</definedName>
    <definedName name="udhd" localSheetId="17">#REF!</definedName>
    <definedName name="udhd" localSheetId="18">#REF!</definedName>
    <definedName name="udhd" localSheetId="19">#REF!</definedName>
    <definedName name="udhd" localSheetId="20">#REF!</definedName>
    <definedName name="udhd" localSheetId="25">#REF!</definedName>
    <definedName name="udhd" localSheetId="28">#REF!</definedName>
    <definedName name="udhd" localSheetId="29">'dem41'!#REF!</definedName>
    <definedName name="udhd" localSheetId="4">#REF!</definedName>
    <definedName name="udhd" localSheetId="6">#REF!</definedName>
    <definedName name="udhd" localSheetId="7">#REF!</definedName>
    <definedName name="udhd" localSheetId="9">#REF!</definedName>
    <definedName name="udhd">#REF!</definedName>
    <definedName name="udhdcap" localSheetId="29">'dem41'!#REF!</definedName>
    <definedName name="udhdrec" localSheetId="29">'dem41'!#REF!</definedName>
    <definedName name="udrec" localSheetId="29">'dem41'!#REF!</definedName>
    <definedName name="udroad" localSheetId="29">'dem41'!#REF!</definedName>
    <definedName name="urbancap" localSheetId="10">#REF!</definedName>
    <definedName name="urbancap" localSheetId="12">#REF!</definedName>
    <definedName name="urbancap" localSheetId="14">#REF!</definedName>
    <definedName name="urbancap" localSheetId="1">#REF!</definedName>
    <definedName name="urbancap" localSheetId="16">#REF!</definedName>
    <definedName name="urbancap" localSheetId="17">#REF!</definedName>
    <definedName name="urbancap" localSheetId="18">#REF!</definedName>
    <definedName name="urbancap" localSheetId="19">#REF!</definedName>
    <definedName name="urbancap" localSheetId="20">#REF!</definedName>
    <definedName name="urbancap" localSheetId="25">#REF!</definedName>
    <definedName name="urbancap" localSheetId="28">#REF!</definedName>
    <definedName name="urbancap" localSheetId="29">'dem41'!#REF!</definedName>
    <definedName name="urbancap" localSheetId="4">#REF!</definedName>
    <definedName name="urbancap" localSheetId="6">#REF!</definedName>
    <definedName name="urbancap" localSheetId="7">#REF!</definedName>
    <definedName name="urbancap" localSheetId="9">#REF!</definedName>
    <definedName name="urbancap">#REF!</definedName>
    <definedName name="urbanDevelopment" localSheetId="29">'dem41'!$E$16:$G$16</definedName>
    <definedName name="village" localSheetId="26">'dem38'!#REF!</definedName>
    <definedName name="voted" localSheetId="8">'dem12'!#REF!</definedName>
    <definedName name="Voted" localSheetId="10">#REF!</definedName>
    <definedName name="voted" localSheetId="11">'dem14'!#REF!</definedName>
    <definedName name="voted" localSheetId="12">'dem15'!$E$13:$G$13</definedName>
    <definedName name="voted" localSheetId="13">'dem16'!$E$15:$G$15</definedName>
    <definedName name="voted" localSheetId="14">'dem17'!$E$11:$G$11</definedName>
    <definedName name="voted" localSheetId="15">'dem19'!$E$14:$G$14</definedName>
    <definedName name="Voted" localSheetId="1">#REF!</definedName>
    <definedName name="Voted" localSheetId="16">#REF!</definedName>
    <definedName name="Voted" localSheetId="17">'dem24'!#REF!</definedName>
    <definedName name="Voted" localSheetId="18">'dem27'!$E$13:$G$13</definedName>
    <definedName name="Voted" localSheetId="19">'dem28'!$E$13:$G$13</definedName>
    <definedName name="Voted" localSheetId="20">'dem30'!#REF!</definedName>
    <definedName name="Voted" localSheetId="21">'dem31'!#REF!</definedName>
    <definedName name="Voted" localSheetId="22">'dem33'!$E$14:$G$14</definedName>
    <definedName name="Voted" localSheetId="23">'dem34'!$E$13:$G$13</definedName>
    <definedName name="Voted" localSheetId="24">'Dem35'!#REF!</definedName>
    <definedName name="Voted" localSheetId="25">'dem37'!$E$10:$G$10</definedName>
    <definedName name="Voted" localSheetId="26">'dem38'!$E$15:$G$15</definedName>
    <definedName name="Voted" localSheetId="27">'dem40'!$E$10:$G$10</definedName>
    <definedName name="Voted" localSheetId="28">dem40A!$E$13:$G$13</definedName>
    <definedName name="Voted" localSheetId="29">'dem41'!$E$16:$G$16</definedName>
    <definedName name="Voted" localSheetId="4">#REF!</definedName>
    <definedName name="Voted" localSheetId="6">#REF!</definedName>
    <definedName name="Voted" localSheetId="7">#REF!</definedName>
    <definedName name="Voted" localSheetId="9">#REF!</definedName>
    <definedName name="Voted">#REF!</definedName>
    <definedName name="vsi" localSheetId="13">'dem16'!#REF!</definedName>
    <definedName name="vsicap" localSheetId="13">'dem16'!#REF!</definedName>
    <definedName name="vsirec" localSheetId="13">'dem16'!#REF!</definedName>
    <definedName name="water" localSheetId="14">#REF!</definedName>
    <definedName name="water" localSheetId="1">#REF!</definedName>
    <definedName name="water" localSheetId="16">#REF!</definedName>
    <definedName name="water" localSheetId="17">#REF!</definedName>
    <definedName name="water" localSheetId="18">#REF!</definedName>
    <definedName name="water" localSheetId="19">#REF!</definedName>
    <definedName name="water" localSheetId="20">#REF!</definedName>
    <definedName name="water" localSheetId="22">'dem33'!#REF!</definedName>
    <definedName name="water" localSheetId="24">'Dem35'!#REF!</definedName>
    <definedName name="water" localSheetId="25">#REF!</definedName>
    <definedName name="water" localSheetId="26">'dem38'!#REF!</definedName>
    <definedName name="water" localSheetId="28">#REF!</definedName>
    <definedName name="water" localSheetId="29">'dem41'!#REF!</definedName>
    <definedName name="water" localSheetId="3">#REF!</definedName>
    <definedName name="water" localSheetId="4">#REF!</definedName>
    <definedName name="water" localSheetId="6">#REF!</definedName>
    <definedName name="water" localSheetId="7">#REF!</definedName>
    <definedName name="water" localSheetId="9">#REF!</definedName>
    <definedName name="water">#REF!</definedName>
    <definedName name="watercap" localSheetId="12">#REF!</definedName>
    <definedName name="watercap" localSheetId="14">#REF!</definedName>
    <definedName name="watercap" localSheetId="1">#REF!</definedName>
    <definedName name="watercap" localSheetId="16">#REF!</definedName>
    <definedName name="watercap" localSheetId="17">#REF!</definedName>
    <definedName name="watercap" localSheetId="18">#REF!</definedName>
    <definedName name="watercap" localSheetId="19">#REF!</definedName>
    <definedName name="watercap" localSheetId="20">#REF!</definedName>
    <definedName name="watercap" localSheetId="22">'dem33'!#REF!</definedName>
    <definedName name="watercap" localSheetId="24">'Dem35'!#REF!</definedName>
    <definedName name="watercap" localSheetId="25">#REF!</definedName>
    <definedName name="watercap" localSheetId="28">#REF!</definedName>
    <definedName name="watercap" localSheetId="29">'dem41'!#REF!</definedName>
    <definedName name="watercap" localSheetId="3">#REF!</definedName>
    <definedName name="watercap" localSheetId="4">#REF!</definedName>
    <definedName name="watercap" localSheetId="6">#REF!</definedName>
    <definedName name="watercap" localSheetId="7">#REF!</definedName>
    <definedName name="watercap" localSheetId="9">#REF!</definedName>
    <definedName name="watercap">#REF!</definedName>
    <definedName name="waterrec" localSheetId="24">'Dem35'!#REF!</definedName>
    <definedName name="welfarecap" localSheetId="8">#REF!</definedName>
    <definedName name="welfarecap" localSheetId="12">#REF!</definedName>
    <definedName name="welfarecap" localSheetId="14">#REF!</definedName>
    <definedName name="welfarecap" localSheetId="1">#REF!</definedName>
    <definedName name="welfarecap" localSheetId="16">#REF!</definedName>
    <definedName name="welfarecap" localSheetId="17">#REF!</definedName>
    <definedName name="welfarecap" localSheetId="18">#REF!</definedName>
    <definedName name="welfarecap" localSheetId="19">#REF!</definedName>
    <definedName name="welfarecap" localSheetId="20">#REF!</definedName>
    <definedName name="welfarecap" localSheetId="25">#REF!</definedName>
    <definedName name="welfarecap" localSheetId="26">'dem38'!#REF!</definedName>
    <definedName name="welfarecap" localSheetId="28">#REF!</definedName>
    <definedName name="welfarecap" localSheetId="3">#REF!</definedName>
    <definedName name="welfarecap" localSheetId="4">#REF!</definedName>
    <definedName name="welfarecap" localSheetId="5">#REF!</definedName>
    <definedName name="welfarecap" localSheetId="6">#REF!</definedName>
    <definedName name="welfarecap" localSheetId="7">#REF!</definedName>
    <definedName name="welfarecap" localSheetId="9">#REF!</definedName>
    <definedName name="welfarecap">#REF!</definedName>
    <definedName name="Z_11785445_139B_4A31_9FC3_9005FC3C3095_.wvu.FilterData" localSheetId="1" hidden="1">'dem2'!#REF!</definedName>
    <definedName name="Z_11785445_139B_4A31_9FC3_9005FC3C3095_.wvu.PrintArea" localSheetId="1" hidden="1">'dem2'!$A$1:$H$15</definedName>
    <definedName name="Z_11785445_139B_4A31_9FC3_9005FC3C3095_.wvu.PrintTitles" localSheetId="1" hidden="1">'dem2'!$14:$15</definedName>
    <definedName name="Z_11785445_139B_4A31_9FC3_9005FC3C3095_.wvu.Rows" localSheetId="1" hidden="1">'dem2'!#REF!</definedName>
    <definedName name="Z_20AC3EE6_0FC9_11D5_8064_004005726899_.wvu.FilterData" localSheetId="29" hidden="1">'dem41'!#REF!</definedName>
    <definedName name="Z_239EE218_578E_4317_BEED_14D5D7089E27_.wvu.Cols" localSheetId="0" hidden="1">'dem1'!#REF!</definedName>
    <definedName name="Z_239EE218_578E_4317_BEED_14D5D7089E27_.wvu.Cols" localSheetId="8" hidden="1">'dem12'!#REF!</definedName>
    <definedName name="Z_239EE218_578E_4317_BEED_14D5D7089E27_.wvu.Cols" localSheetId="10" hidden="1">'dem13'!#REF!</definedName>
    <definedName name="Z_239EE218_578E_4317_BEED_14D5D7089E27_.wvu.Cols" localSheetId="13" hidden="1">'dem16'!#REF!</definedName>
    <definedName name="Z_239EE218_578E_4317_BEED_14D5D7089E27_.wvu.Cols" localSheetId="15" hidden="1">'dem19'!#REF!</definedName>
    <definedName name="Z_239EE218_578E_4317_BEED_14D5D7089E27_.wvu.Cols" localSheetId="1" hidden="1">'dem2'!#REF!</definedName>
    <definedName name="Z_239EE218_578E_4317_BEED_14D5D7089E27_.wvu.Cols" localSheetId="18" hidden="1">'dem27'!#REF!</definedName>
    <definedName name="Z_239EE218_578E_4317_BEED_14D5D7089E27_.wvu.Cols" localSheetId="19" hidden="1">'dem28'!#REF!</definedName>
    <definedName name="Z_239EE218_578E_4317_BEED_14D5D7089E27_.wvu.Cols" localSheetId="2" hidden="1">'dem3'!#REF!</definedName>
    <definedName name="Z_239EE218_578E_4317_BEED_14D5D7089E27_.wvu.Cols" localSheetId="20" hidden="1">'dem30'!#REF!</definedName>
    <definedName name="Z_239EE218_578E_4317_BEED_14D5D7089E27_.wvu.Cols" localSheetId="21" hidden="1">'dem31'!#REF!</definedName>
    <definedName name="Z_239EE218_578E_4317_BEED_14D5D7089E27_.wvu.Cols" localSheetId="22" hidden="1">'dem33'!#REF!</definedName>
    <definedName name="Z_239EE218_578E_4317_BEED_14D5D7089E27_.wvu.Cols" localSheetId="23" hidden="1">'dem34'!#REF!</definedName>
    <definedName name="Z_239EE218_578E_4317_BEED_14D5D7089E27_.wvu.Cols" localSheetId="24" hidden="1">'Dem35'!#REF!</definedName>
    <definedName name="Z_239EE218_578E_4317_BEED_14D5D7089E27_.wvu.Cols" localSheetId="26" hidden="1">'dem38'!#REF!</definedName>
    <definedName name="Z_239EE218_578E_4317_BEED_14D5D7089E27_.wvu.Cols" localSheetId="27" hidden="1">'dem40'!#REF!</definedName>
    <definedName name="Z_239EE218_578E_4317_BEED_14D5D7089E27_.wvu.Cols" localSheetId="28" hidden="1">dem40A!#REF!</definedName>
    <definedName name="Z_239EE218_578E_4317_BEED_14D5D7089E27_.wvu.Cols" localSheetId="29" hidden="1">'dem41'!#REF!</definedName>
    <definedName name="Z_239EE218_578E_4317_BEED_14D5D7089E27_.wvu.Cols" localSheetId="5" hidden="1">'dem7'!#REF!</definedName>
    <definedName name="Z_239EE218_578E_4317_BEED_14D5D7089E27_.wvu.Cols" localSheetId="6" hidden="1">'dem8'!#REF!</definedName>
    <definedName name="Z_239EE218_578E_4317_BEED_14D5D7089E27_.wvu.Cols" localSheetId="7" hidden="1">'dem9'!#REF!</definedName>
    <definedName name="Z_239EE218_578E_4317_BEED_14D5D7089E27_.wvu.Cols" localSheetId="9" hidden="1">gov!#REF!</definedName>
    <definedName name="Z_239EE218_578E_4317_BEED_14D5D7089E27_.wvu.FilterData" localSheetId="0" hidden="1">'dem1'!$A$1:$H$46</definedName>
    <definedName name="Z_239EE218_578E_4317_BEED_14D5D7089E27_.wvu.FilterData" localSheetId="8" hidden="1">'dem12'!$A$2:$H$28</definedName>
    <definedName name="Z_239EE218_578E_4317_BEED_14D5D7089E27_.wvu.FilterData" localSheetId="10" hidden="1">'dem13'!$A$1:$H$18</definedName>
    <definedName name="Z_239EE218_578E_4317_BEED_14D5D7089E27_.wvu.FilterData" localSheetId="11" hidden="1">'dem14'!$A$1:$H$18</definedName>
    <definedName name="Z_239EE218_578E_4317_BEED_14D5D7089E27_.wvu.FilterData" localSheetId="12" hidden="1">'dem15'!$A$1:$H$18</definedName>
    <definedName name="Z_239EE218_578E_4317_BEED_14D5D7089E27_.wvu.FilterData" localSheetId="13" hidden="1">'dem16'!$A$1:$H$16</definedName>
    <definedName name="Z_239EE218_578E_4317_BEED_14D5D7089E27_.wvu.FilterData" localSheetId="14" hidden="1">'dem17'!$A$1:$H$19</definedName>
    <definedName name="Z_239EE218_578E_4317_BEED_14D5D7089E27_.wvu.FilterData" localSheetId="15" hidden="1">'dem19'!$A$1:$H$17</definedName>
    <definedName name="Z_239EE218_578E_4317_BEED_14D5D7089E27_.wvu.FilterData" localSheetId="1" hidden="1">'dem2'!$A$1:$H$15</definedName>
    <definedName name="Z_239EE218_578E_4317_BEED_14D5D7089E27_.wvu.FilterData" localSheetId="16" hidden="1">'dem20'!$A$1:$H$20</definedName>
    <definedName name="Z_239EE218_578E_4317_BEED_14D5D7089E27_.wvu.FilterData" localSheetId="17" hidden="1">'dem24'!$A$1:$H$32</definedName>
    <definedName name="Z_239EE218_578E_4317_BEED_14D5D7089E27_.wvu.FilterData" localSheetId="18" hidden="1">'dem27'!$A$1:$H$32</definedName>
    <definedName name="Z_239EE218_578E_4317_BEED_14D5D7089E27_.wvu.FilterData" localSheetId="19" hidden="1">'dem28'!$A$1:$H$17</definedName>
    <definedName name="Z_239EE218_578E_4317_BEED_14D5D7089E27_.wvu.FilterData" localSheetId="2" hidden="1">'dem3'!$A$1:$H$15</definedName>
    <definedName name="Z_239EE218_578E_4317_BEED_14D5D7089E27_.wvu.FilterData" localSheetId="20" hidden="1">'dem30'!$A$1:$H$19</definedName>
    <definedName name="Z_239EE218_578E_4317_BEED_14D5D7089E27_.wvu.FilterData" localSheetId="21" hidden="1">'dem31'!$A$1:$H$17</definedName>
    <definedName name="Z_239EE218_578E_4317_BEED_14D5D7089E27_.wvu.FilterData" localSheetId="22" hidden="1">'dem33'!$A$1:$H$17</definedName>
    <definedName name="Z_239EE218_578E_4317_BEED_14D5D7089E27_.wvu.FilterData" localSheetId="23" hidden="1">'dem34'!$A$1:$H$17</definedName>
    <definedName name="Z_239EE218_578E_4317_BEED_14D5D7089E27_.wvu.FilterData" localSheetId="24" hidden="1">'Dem35'!$A$1:$H$17</definedName>
    <definedName name="Z_239EE218_578E_4317_BEED_14D5D7089E27_.wvu.FilterData" localSheetId="25" hidden="1">'dem37'!$A$1:$H$15</definedName>
    <definedName name="Z_239EE218_578E_4317_BEED_14D5D7089E27_.wvu.FilterData" localSheetId="26" hidden="1">'dem38'!$A$1:$H$17</definedName>
    <definedName name="Z_239EE218_578E_4317_BEED_14D5D7089E27_.wvu.FilterData" localSheetId="27" hidden="1">'dem40'!$A$1:$M$53</definedName>
    <definedName name="Z_239EE218_578E_4317_BEED_14D5D7089E27_.wvu.FilterData" localSheetId="28" hidden="1">dem40A!$A$1:$H$17</definedName>
    <definedName name="Z_239EE218_578E_4317_BEED_14D5D7089E27_.wvu.FilterData" localSheetId="29" hidden="1">'dem41'!$A$1:$H$19</definedName>
    <definedName name="Z_239EE218_578E_4317_BEED_14D5D7089E27_.wvu.FilterData" localSheetId="3" hidden="1">'dem5'!$A$1:$H$17</definedName>
    <definedName name="Z_239EE218_578E_4317_BEED_14D5D7089E27_.wvu.FilterData" localSheetId="4" hidden="1">'dem6'!$A$1:$H$21</definedName>
    <definedName name="Z_239EE218_578E_4317_BEED_14D5D7089E27_.wvu.FilterData" localSheetId="5" hidden="1">'dem7'!$A$1:$H$18</definedName>
    <definedName name="Z_239EE218_578E_4317_BEED_14D5D7089E27_.wvu.FilterData" localSheetId="6" hidden="1">'dem8'!$A$1:$H$21</definedName>
    <definedName name="Z_239EE218_578E_4317_BEED_14D5D7089E27_.wvu.FilterData" localSheetId="7" hidden="1">'dem9'!$A$1:$H$41</definedName>
    <definedName name="Z_239EE218_578E_4317_BEED_14D5D7089E27_.wvu.FilterData" localSheetId="9" hidden="1">gov!$A$1:$H$20</definedName>
    <definedName name="Z_239EE218_578E_4317_BEED_14D5D7089E27_.wvu.PrintArea" localSheetId="0" hidden="1">'dem1'!$A$1:$H$40</definedName>
    <definedName name="Z_239EE218_578E_4317_BEED_14D5D7089E27_.wvu.PrintArea" localSheetId="8" hidden="1">'dem12'!$A$2:$H$28</definedName>
    <definedName name="Z_239EE218_578E_4317_BEED_14D5D7089E27_.wvu.PrintArea" localSheetId="10" hidden="1">'dem13'!$A$1:$H$18</definedName>
    <definedName name="Z_239EE218_578E_4317_BEED_14D5D7089E27_.wvu.PrintArea" localSheetId="11" hidden="1">'dem14'!$A$1:$H$18</definedName>
    <definedName name="Z_239EE218_578E_4317_BEED_14D5D7089E27_.wvu.PrintArea" localSheetId="12" hidden="1">'dem15'!$A$1:$H$18</definedName>
    <definedName name="Z_239EE218_578E_4317_BEED_14D5D7089E27_.wvu.PrintArea" localSheetId="13" hidden="1">'dem16'!$A$1:$H$16</definedName>
    <definedName name="Z_239EE218_578E_4317_BEED_14D5D7089E27_.wvu.PrintArea" localSheetId="14" hidden="1">'dem17'!$A$1:$H$16</definedName>
    <definedName name="Z_239EE218_578E_4317_BEED_14D5D7089E27_.wvu.PrintArea" localSheetId="15" hidden="1">'dem19'!$A$1:$H$17</definedName>
    <definedName name="Z_239EE218_578E_4317_BEED_14D5D7089E27_.wvu.PrintArea" localSheetId="1" hidden="1">'dem2'!$A$1:$H$15</definedName>
    <definedName name="Z_239EE218_578E_4317_BEED_14D5D7089E27_.wvu.PrintArea" localSheetId="16" hidden="1">'dem20'!$A$1:$H$20</definedName>
    <definedName name="Z_239EE218_578E_4317_BEED_14D5D7089E27_.wvu.PrintArea" localSheetId="17" hidden="1">'dem24'!$A$1:$H$19</definedName>
    <definedName name="Z_239EE218_578E_4317_BEED_14D5D7089E27_.wvu.PrintArea" localSheetId="18" hidden="1">'dem27'!$A$1:$H$16</definedName>
    <definedName name="Z_239EE218_578E_4317_BEED_14D5D7089E27_.wvu.PrintArea" localSheetId="19" hidden="1">'dem28'!$A$1:$H$16</definedName>
    <definedName name="Z_239EE218_578E_4317_BEED_14D5D7089E27_.wvu.PrintArea" localSheetId="2" hidden="1">'dem3'!$A$1:$H$15</definedName>
    <definedName name="Z_239EE218_578E_4317_BEED_14D5D7089E27_.wvu.PrintArea" localSheetId="20" hidden="1">'dem30'!$A$1:$H$19</definedName>
    <definedName name="Z_239EE218_578E_4317_BEED_14D5D7089E27_.wvu.PrintArea" localSheetId="21" hidden="1">'dem31'!$A$1:$H$17</definedName>
    <definedName name="Z_239EE218_578E_4317_BEED_14D5D7089E27_.wvu.PrintArea" localSheetId="22" hidden="1">'dem33'!$B$1:$H$17</definedName>
    <definedName name="Z_239EE218_578E_4317_BEED_14D5D7089E27_.wvu.PrintArea" localSheetId="23" hidden="1">'dem34'!$A$1:$H$17</definedName>
    <definedName name="Z_239EE218_578E_4317_BEED_14D5D7089E27_.wvu.PrintArea" localSheetId="24" hidden="1">'Dem35'!$A$1:$H$17</definedName>
    <definedName name="Z_239EE218_578E_4317_BEED_14D5D7089E27_.wvu.PrintArea" localSheetId="26" hidden="1">'dem38'!$A$1:$H$17</definedName>
    <definedName name="Z_239EE218_578E_4317_BEED_14D5D7089E27_.wvu.PrintArea" localSheetId="27" hidden="1">'dem40'!$A$1:$M$53</definedName>
    <definedName name="Z_239EE218_578E_4317_BEED_14D5D7089E27_.wvu.PrintArea" localSheetId="28" hidden="1">dem40A!$A$1:$H$17</definedName>
    <definedName name="Z_239EE218_578E_4317_BEED_14D5D7089E27_.wvu.PrintArea" localSheetId="29" hidden="1">'dem41'!$A$1:$H$19</definedName>
    <definedName name="Z_239EE218_578E_4317_BEED_14D5D7089E27_.wvu.PrintArea" localSheetId="3" hidden="1">'dem5'!$A$1:$H$17</definedName>
    <definedName name="Z_239EE218_578E_4317_BEED_14D5D7089E27_.wvu.PrintArea" localSheetId="4" hidden="1">'dem6'!$A$1:$H$17</definedName>
    <definedName name="Z_239EE218_578E_4317_BEED_14D5D7089E27_.wvu.PrintArea" localSheetId="5" hidden="1">'dem7'!$A$1:$H$18</definedName>
    <definedName name="Z_239EE218_578E_4317_BEED_14D5D7089E27_.wvu.PrintArea" localSheetId="6" hidden="1">'dem8'!$A$1:$H$18</definedName>
    <definedName name="Z_239EE218_578E_4317_BEED_14D5D7089E27_.wvu.PrintArea" localSheetId="7" hidden="1">'dem9'!$A$1:$H$36</definedName>
    <definedName name="Z_239EE218_578E_4317_BEED_14D5D7089E27_.wvu.PrintArea" localSheetId="9" hidden="1">gov!$A$1:$H$19</definedName>
    <definedName name="Z_239EE218_578E_4317_BEED_14D5D7089E27_.wvu.PrintTitles" localSheetId="0" hidden="1">'dem1'!$12:$14</definedName>
    <definedName name="Z_239EE218_578E_4317_BEED_14D5D7089E27_.wvu.PrintTitles" localSheetId="8" hidden="1">'dem12'!$14:$16</definedName>
    <definedName name="Z_239EE218_578E_4317_BEED_14D5D7089E27_.wvu.PrintTitles" localSheetId="10" hidden="1">'dem13'!$15:$17</definedName>
    <definedName name="Z_239EE218_578E_4317_BEED_14D5D7089E27_.wvu.PrintTitles" localSheetId="11" hidden="1">'dem14'!$15:$17</definedName>
    <definedName name="Z_239EE218_578E_4317_BEED_14D5D7089E27_.wvu.PrintTitles" localSheetId="12" hidden="1">'dem15'!$15:$16</definedName>
    <definedName name="Z_239EE218_578E_4317_BEED_14D5D7089E27_.wvu.PrintTitles" localSheetId="13" hidden="1">'dem16'!$14:$16</definedName>
    <definedName name="Z_239EE218_578E_4317_BEED_14D5D7089E27_.wvu.PrintTitles" localSheetId="15" hidden="1">'dem19'!$15:$17</definedName>
    <definedName name="Z_239EE218_578E_4317_BEED_14D5D7089E27_.wvu.PrintTitles" localSheetId="1" hidden="1">'dem2'!$14:$15</definedName>
    <definedName name="Z_239EE218_578E_4317_BEED_14D5D7089E27_.wvu.PrintTitles" localSheetId="16" hidden="1">'dem20'!$19:$20</definedName>
    <definedName name="Z_239EE218_578E_4317_BEED_14D5D7089E27_.wvu.PrintTitles" localSheetId="17" hidden="1">'dem24'!$17:$19</definedName>
    <definedName name="Z_239EE218_578E_4317_BEED_14D5D7089E27_.wvu.PrintTitles" localSheetId="18" hidden="1">'dem27'!$14:$16</definedName>
    <definedName name="Z_239EE218_578E_4317_BEED_14D5D7089E27_.wvu.PrintTitles" localSheetId="19" hidden="1">'dem28'!$14:$16</definedName>
    <definedName name="Z_239EE218_578E_4317_BEED_14D5D7089E27_.wvu.PrintTitles" localSheetId="2" hidden="1">'dem3'!$13:$15</definedName>
    <definedName name="Z_239EE218_578E_4317_BEED_14D5D7089E27_.wvu.PrintTitles" localSheetId="20" hidden="1">'dem30'!$14:$16</definedName>
    <definedName name="Z_239EE218_578E_4317_BEED_14D5D7089E27_.wvu.PrintTitles" localSheetId="21" hidden="1">'dem31'!$15:$17</definedName>
    <definedName name="Z_239EE218_578E_4317_BEED_14D5D7089E27_.wvu.PrintTitles" localSheetId="22" hidden="1">'dem33'!$15:$17</definedName>
    <definedName name="Z_239EE218_578E_4317_BEED_14D5D7089E27_.wvu.PrintTitles" localSheetId="23" hidden="1">'dem34'!$15:$17</definedName>
    <definedName name="Z_239EE218_578E_4317_BEED_14D5D7089E27_.wvu.PrintTitles" localSheetId="24" hidden="1">'Dem35'!$15:$17</definedName>
    <definedName name="Z_239EE218_578E_4317_BEED_14D5D7089E27_.wvu.PrintTitles" localSheetId="25" hidden="1">'dem37'!$12:$14</definedName>
    <definedName name="Z_239EE218_578E_4317_BEED_14D5D7089E27_.wvu.PrintTitles" localSheetId="26" hidden="1">'dem38'!$15:$17</definedName>
    <definedName name="Z_239EE218_578E_4317_BEED_14D5D7089E27_.wvu.PrintTitles" localSheetId="27" hidden="1">'dem40'!$12:$14</definedName>
    <definedName name="Z_239EE218_578E_4317_BEED_14D5D7089E27_.wvu.PrintTitles" localSheetId="28" hidden="1">dem40A!$15:$17</definedName>
    <definedName name="Z_239EE218_578E_4317_BEED_14D5D7089E27_.wvu.PrintTitles" localSheetId="29" hidden="1">'dem41'!$16:$17</definedName>
    <definedName name="Z_239EE218_578E_4317_BEED_14D5D7089E27_.wvu.PrintTitles" localSheetId="3" hidden="1">'dem5'!$14:$17</definedName>
    <definedName name="Z_239EE218_578E_4317_BEED_14D5D7089E27_.wvu.PrintTitles" localSheetId="4" hidden="1">'dem6'!$16:$17</definedName>
    <definedName name="Z_239EE218_578E_4317_BEED_14D5D7089E27_.wvu.PrintTitles" localSheetId="5" hidden="1">'dem7'!$15:$16</definedName>
    <definedName name="Z_239EE218_578E_4317_BEED_14D5D7089E27_.wvu.PrintTitles" localSheetId="6" hidden="1">'dem8'!$14:$16</definedName>
    <definedName name="Z_239EE218_578E_4317_BEED_14D5D7089E27_.wvu.PrintTitles" localSheetId="7" hidden="1">'dem9'!$13:$15</definedName>
    <definedName name="Z_239EE218_578E_4317_BEED_14D5D7089E27_.wvu.PrintTitles" localSheetId="9" hidden="1">gov!$14:$16</definedName>
    <definedName name="Z_302A3EA3_AE96_11D5_A646_0050BA3D7AFD_.wvu.Cols" localSheetId="0" hidden="1">'dem1'!#REF!</definedName>
    <definedName name="Z_302A3EA3_AE96_11D5_A646_0050BA3D7AFD_.wvu.Cols" localSheetId="8" hidden="1">'dem12'!#REF!</definedName>
    <definedName name="Z_302A3EA3_AE96_11D5_A646_0050BA3D7AFD_.wvu.Cols" localSheetId="10" hidden="1">'dem13'!#REF!</definedName>
    <definedName name="Z_302A3EA3_AE96_11D5_A646_0050BA3D7AFD_.wvu.Cols" localSheetId="13" hidden="1">'dem16'!#REF!</definedName>
    <definedName name="Z_302A3EA3_AE96_11D5_A646_0050BA3D7AFD_.wvu.Cols" localSheetId="15" hidden="1">'dem19'!#REF!</definedName>
    <definedName name="Z_302A3EA3_AE96_11D5_A646_0050BA3D7AFD_.wvu.Cols" localSheetId="1" hidden="1">'dem2'!#REF!</definedName>
    <definedName name="Z_302A3EA3_AE96_11D5_A646_0050BA3D7AFD_.wvu.Cols" localSheetId="18" hidden="1">'dem27'!#REF!</definedName>
    <definedName name="Z_302A3EA3_AE96_11D5_A646_0050BA3D7AFD_.wvu.Cols" localSheetId="19" hidden="1">'dem28'!#REF!</definedName>
    <definedName name="Z_302A3EA3_AE96_11D5_A646_0050BA3D7AFD_.wvu.Cols" localSheetId="2" hidden="1">'dem3'!#REF!</definedName>
    <definedName name="Z_302A3EA3_AE96_11D5_A646_0050BA3D7AFD_.wvu.Cols" localSheetId="20" hidden="1">'dem30'!#REF!</definedName>
    <definedName name="Z_302A3EA3_AE96_11D5_A646_0050BA3D7AFD_.wvu.Cols" localSheetId="21" hidden="1">'dem31'!#REF!</definedName>
    <definedName name="Z_302A3EA3_AE96_11D5_A646_0050BA3D7AFD_.wvu.Cols" localSheetId="22" hidden="1">'dem33'!#REF!</definedName>
    <definedName name="Z_302A3EA3_AE96_11D5_A646_0050BA3D7AFD_.wvu.Cols" localSheetId="23" hidden="1">'dem34'!#REF!</definedName>
    <definedName name="Z_302A3EA3_AE96_11D5_A646_0050BA3D7AFD_.wvu.Cols" localSheetId="24" hidden="1">'Dem35'!#REF!</definedName>
    <definedName name="Z_302A3EA3_AE96_11D5_A646_0050BA3D7AFD_.wvu.Cols" localSheetId="26" hidden="1">'dem38'!#REF!</definedName>
    <definedName name="Z_302A3EA3_AE96_11D5_A646_0050BA3D7AFD_.wvu.Cols" localSheetId="27" hidden="1">'dem40'!#REF!</definedName>
    <definedName name="Z_302A3EA3_AE96_11D5_A646_0050BA3D7AFD_.wvu.Cols" localSheetId="28" hidden="1">dem40A!#REF!</definedName>
    <definedName name="Z_302A3EA3_AE96_11D5_A646_0050BA3D7AFD_.wvu.Cols" localSheetId="29" hidden="1">'dem41'!#REF!</definedName>
    <definedName name="Z_302A3EA3_AE96_11D5_A646_0050BA3D7AFD_.wvu.Cols" localSheetId="5" hidden="1">'dem7'!#REF!</definedName>
    <definedName name="Z_302A3EA3_AE96_11D5_A646_0050BA3D7AFD_.wvu.Cols" localSheetId="6" hidden="1">'dem8'!#REF!</definedName>
    <definedName name="Z_302A3EA3_AE96_11D5_A646_0050BA3D7AFD_.wvu.Cols" localSheetId="7" hidden="1">'dem9'!#REF!</definedName>
    <definedName name="Z_302A3EA3_AE96_11D5_A646_0050BA3D7AFD_.wvu.Cols" localSheetId="9" hidden="1">gov!#REF!</definedName>
    <definedName name="Z_302A3EA3_AE96_11D5_A646_0050BA3D7AFD_.wvu.FilterData" localSheetId="0" hidden="1">'dem1'!$A$1:$H$46</definedName>
    <definedName name="Z_302A3EA3_AE96_11D5_A646_0050BA3D7AFD_.wvu.FilterData" localSheetId="8" hidden="1">'dem12'!$A$2:$H$28</definedName>
    <definedName name="Z_302A3EA3_AE96_11D5_A646_0050BA3D7AFD_.wvu.FilterData" localSheetId="10" hidden="1">'dem13'!$A$1:$H$18</definedName>
    <definedName name="Z_302A3EA3_AE96_11D5_A646_0050BA3D7AFD_.wvu.FilterData" localSheetId="11" hidden="1">'dem14'!$A$1:$H$18</definedName>
    <definedName name="Z_302A3EA3_AE96_11D5_A646_0050BA3D7AFD_.wvu.FilterData" localSheetId="12" hidden="1">'dem15'!$A$1:$H$18</definedName>
    <definedName name="Z_302A3EA3_AE96_11D5_A646_0050BA3D7AFD_.wvu.FilterData" localSheetId="13" hidden="1">'dem16'!$A$1:$H$16</definedName>
    <definedName name="Z_302A3EA3_AE96_11D5_A646_0050BA3D7AFD_.wvu.FilterData" localSheetId="14" hidden="1">'dem17'!$A$1:$H$19</definedName>
    <definedName name="Z_302A3EA3_AE96_11D5_A646_0050BA3D7AFD_.wvu.FilterData" localSheetId="15" hidden="1">'dem19'!$A$1:$H$17</definedName>
    <definedName name="Z_302A3EA3_AE96_11D5_A646_0050BA3D7AFD_.wvu.FilterData" localSheetId="1" hidden="1">'dem2'!$A$1:$H$15</definedName>
    <definedName name="Z_302A3EA3_AE96_11D5_A646_0050BA3D7AFD_.wvu.FilterData" localSheetId="16" hidden="1">'dem20'!$A$1:$H$20</definedName>
    <definedName name="Z_302A3EA3_AE96_11D5_A646_0050BA3D7AFD_.wvu.FilterData" localSheetId="17" hidden="1">'dem24'!$A$1:$H$32</definedName>
    <definedName name="Z_302A3EA3_AE96_11D5_A646_0050BA3D7AFD_.wvu.FilterData" localSheetId="18" hidden="1">'dem27'!$A$1:$H$32</definedName>
    <definedName name="Z_302A3EA3_AE96_11D5_A646_0050BA3D7AFD_.wvu.FilterData" localSheetId="19" hidden="1">'dem28'!$A$1:$H$17</definedName>
    <definedName name="Z_302A3EA3_AE96_11D5_A646_0050BA3D7AFD_.wvu.FilterData" localSheetId="2" hidden="1">'dem3'!$A$1:$H$15</definedName>
    <definedName name="Z_302A3EA3_AE96_11D5_A646_0050BA3D7AFD_.wvu.FilterData" localSheetId="20" hidden="1">'dem30'!$A$1:$H$19</definedName>
    <definedName name="Z_302A3EA3_AE96_11D5_A646_0050BA3D7AFD_.wvu.FilterData" localSheetId="21" hidden="1">'dem31'!$A$1:$H$17</definedName>
    <definedName name="Z_302A3EA3_AE96_11D5_A646_0050BA3D7AFD_.wvu.FilterData" localSheetId="22" hidden="1">'dem33'!$A$1:$H$17</definedName>
    <definedName name="Z_302A3EA3_AE96_11D5_A646_0050BA3D7AFD_.wvu.FilterData" localSheetId="23" hidden="1">'dem34'!$A$1:$H$17</definedName>
    <definedName name="Z_302A3EA3_AE96_11D5_A646_0050BA3D7AFD_.wvu.FilterData" localSheetId="24" hidden="1">'Dem35'!$A$1:$H$17</definedName>
    <definedName name="Z_302A3EA3_AE96_11D5_A646_0050BA3D7AFD_.wvu.FilterData" localSheetId="25" hidden="1">'dem37'!$A$1:$H$15</definedName>
    <definedName name="Z_302A3EA3_AE96_11D5_A646_0050BA3D7AFD_.wvu.FilterData" localSheetId="26" hidden="1">'dem38'!$A$1:$H$17</definedName>
    <definedName name="Z_302A3EA3_AE96_11D5_A646_0050BA3D7AFD_.wvu.FilterData" localSheetId="27" hidden="1">'dem40'!$A$1:$M$53</definedName>
    <definedName name="Z_302A3EA3_AE96_11D5_A646_0050BA3D7AFD_.wvu.FilterData" localSheetId="28" hidden="1">dem40A!$A$1:$H$17</definedName>
    <definedName name="Z_302A3EA3_AE96_11D5_A646_0050BA3D7AFD_.wvu.FilterData" localSheetId="29" hidden="1">'dem41'!$A$1:$H$19</definedName>
    <definedName name="Z_302A3EA3_AE96_11D5_A646_0050BA3D7AFD_.wvu.FilterData" localSheetId="3" hidden="1">'dem5'!$A$1:$H$17</definedName>
    <definedName name="Z_302A3EA3_AE96_11D5_A646_0050BA3D7AFD_.wvu.FilterData" localSheetId="4" hidden="1">'dem6'!$A$1:$H$21</definedName>
    <definedName name="Z_302A3EA3_AE96_11D5_A646_0050BA3D7AFD_.wvu.FilterData" localSheetId="5" hidden="1">'dem7'!$A$1:$H$18</definedName>
    <definedName name="Z_302A3EA3_AE96_11D5_A646_0050BA3D7AFD_.wvu.FilterData" localSheetId="6" hidden="1">'dem8'!$A$1:$H$21</definedName>
    <definedName name="Z_302A3EA3_AE96_11D5_A646_0050BA3D7AFD_.wvu.FilterData" localSheetId="7" hidden="1">'dem9'!$A$1:$H$41</definedName>
    <definedName name="Z_302A3EA3_AE96_11D5_A646_0050BA3D7AFD_.wvu.FilterData" localSheetId="9" hidden="1">gov!$A$1:$H$20</definedName>
    <definedName name="Z_302A3EA3_AE96_11D5_A646_0050BA3D7AFD_.wvu.PrintArea" localSheetId="0" hidden="1">'dem1'!$A$1:$H$40</definedName>
    <definedName name="Z_302A3EA3_AE96_11D5_A646_0050BA3D7AFD_.wvu.PrintArea" localSheetId="8" hidden="1">'dem12'!$A$2:$H$28</definedName>
    <definedName name="Z_302A3EA3_AE96_11D5_A646_0050BA3D7AFD_.wvu.PrintArea" localSheetId="10" hidden="1">'dem13'!$A$1:$H$18</definedName>
    <definedName name="Z_302A3EA3_AE96_11D5_A646_0050BA3D7AFD_.wvu.PrintArea" localSheetId="11" hidden="1">'dem14'!$A$1:$H$18</definedName>
    <definedName name="Z_302A3EA3_AE96_11D5_A646_0050BA3D7AFD_.wvu.PrintArea" localSheetId="12" hidden="1">'dem15'!$A$1:$H$18</definedName>
    <definedName name="Z_302A3EA3_AE96_11D5_A646_0050BA3D7AFD_.wvu.PrintArea" localSheetId="13" hidden="1">'dem16'!$A$1:$H$16</definedName>
    <definedName name="Z_302A3EA3_AE96_11D5_A646_0050BA3D7AFD_.wvu.PrintArea" localSheetId="14" hidden="1">'dem17'!$A$1:$H$16</definedName>
    <definedName name="Z_302A3EA3_AE96_11D5_A646_0050BA3D7AFD_.wvu.PrintArea" localSheetId="15" hidden="1">'dem19'!$A$1:$H$17</definedName>
    <definedName name="Z_302A3EA3_AE96_11D5_A646_0050BA3D7AFD_.wvu.PrintArea" localSheetId="1" hidden="1">'dem2'!$A$1:$H$15</definedName>
    <definedName name="Z_302A3EA3_AE96_11D5_A646_0050BA3D7AFD_.wvu.PrintArea" localSheetId="16" hidden="1">'dem20'!$A$1:$H$20</definedName>
    <definedName name="Z_302A3EA3_AE96_11D5_A646_0050BA3D7AFD_.wvu.PrintArea" localSheetId="17" hidden="1">'dem24'!$A$1:$H$19</definedName>
    <definedName name="Z_302A3EA3_AE96_11D5_A646_0050BA3D7AFD_.wvu.PrintArea" localSheetId="18" hidden="1">'dem27'!$A$1:$H$16</definedName>
    <definedName name="Z_302A3EA3_AE96_11D5_A646_0050BA3D7AFD_.wvu.PrintArea" localSheetId="19" hidden="1">'dem28'!$A$1:$H$16</definedName>
    <definedName name="Z_302A3EA3_AE96_11D5_A646_0050BA3D7AFD_.wvu.PrintArea" localSheetId="2" hidden="1">'dem3'!$A$1:$H$15</definedName>
    <definedName name="Z_302A3EA3_AE96_11D5_A646_0050BA3D7AFD_.wvu.PrintArea" localSheetId="20" hidden="1">'dem30'!$A$1:$H$19</definedName>
    <definedName name="Z_302A3EA3_AE96_11D5_A646_0050BA3D7AFD_.wvu.PrintArea" localSheetId="21" hidden="1">'dem31'!$A$1:$H$17</definedName>
    <definedName name="Z_302A3EA3_AE96_11D5_A646_0050BA3D7AFD_.wvu.PrintArea" localSheetId="22" hidden="1">'dem33'!$B$1:$H$17</definedName>
    <definedName name="Z_302A3EA3_AE96_11D5_A646_0050BA3D7AFD_.wvu.PrintArea" localSheetId="23" hidden="1">'dem34'!$A$1:$H$17</definedName>
    <definedName name="Z_302A3EA3_AE96_11D5_A646_0050BA3D7AFD_.wvu.PrintArea" localSheetId="24" hidden="1">'Dem35'!$A$1:$H$17</definedName>
    <definedName name="Z_302A3EA3_AE96_11D5_A646_0050BA3D7AFD_.wvu.PrintArea" localSheetId="26" hidden="1">'dem38'!$A$1:$H$17</definedName>
    <definedName name="Z_302A3EA3_AE96_11D5_A646_0050BA3D7AFD_.wvu.PrintArea" localSheetId="27" hidden="1">'dem40'!$A$1:$M$53</definedName>
    <definedName name="Z_302A3EA3_AE96_11D5_A646_0050BA3D7AFD_.wvu.PrintArea" localSheetId="28" hidden="1">dem40A!$A$1:$H$17</definedName>
    <definedName name="Z_302A3EA3_AE96_11D5_A646_0050BA3D7AFD_.wvu.PrintArea" localSheetId="29" hidden="1">'dem41'!$A$1:$H$19</definedName>
    <definedName name="Z_302A3EA3_AE96_11D5_A646_0050BA3D7AFD_.wvu.PrintArea" localSheetId="3" hidden="1">'dem5'!$A$1:$H$17</definedName>
    <definedName name="Z_302A3EA3_AE96_11D5_A646_0050BA3D7AFD_.wvu.PrintArea" localSheetId="4" hidden="1">'dem6'!$A$1:$H$17</definedName>
    <definedName name="Z_302A3EA3_AE96_11D5_A646_0050BA3D7AFD_.wvu.PrintArea" localSheetId="5" hidden="1">'dem7'!$A$1:$H$18</definedName>
    <definedName name="Z_302A3EA3_AE96_11D5_A646_0050BA3D7AFD_.wvu.PrintArea" localSheetId="6" hidden="1">'dem8'!$A$1:$H$18</definedName>
    <definedName name="Z_302A3EA3_AE96_11D5_A646_0050BA3D7AFD_.wvu.PrintArea" localSheetId="7" hidden="1">'dem9'!$A$1:$H$36</definedName>
    <definedName name="Z_302A3EA3_AE96_11D5_A646_0050BA3D7AFD_.wvu.PrintArea" localSheetId="9" hidden="1">gov!$A$1:$H$19</definedName>
    <definedName name="Z_302A3EA3_AE96_11D5_A646_0050BA3D7AFD_.wvu.PrintTitles" localSheetId="0" hidden="1">'dem1'!$12:$14</definedName>
    <definedName name="Z_302A3EA3_AE96_11D5_A646_0050BA3D7AFD_.wvu.PrintTitles" localSheetId="8" hidden="1">'dem12'!$14:$16</definedName>
    <definedName name="Z_302A3EA3_AE96_11D5_A646_0050BA3D7AFD_.wvu.PrintTitles" localSheetId="10" hidden="1">'dem13'!$15:$17</definedName>
    <definedName name="Z_302A3EA3_AE96_11D5_A646_0050BA3D7AFD_.wvu.PrintTitles" localSheetId="11" hidden="1">'dem14'!$15:$17</definedName>
    <definedName name="Z_302A3EA3_AE96_11D5_A646_0050BA3D7AFD_.wvu.PrintTitles" localSheetId="12" hidden="1">'dem15'!$15:$16</definedName>
    <definedName name="Z_302A3EA3_AE96_11D5_A646_0050BA3D7AFD_.wvu.PrintTitles" localSheetId="13" hidden="1">'dem16'!$14:$16</definedName>
    <definedName name="Z_302A3EA3_AE96_11D5_A646_0050BA3D7AFD_.wvu.PrintTitles" localSheetId="15" hidden="1">'dem19'!$15:$17</definedName>
    <definedName name="Z_302A3EA3_AE96_11D5_A646_0050BA3D7AFD_.wvu.PrintTitles" localSheetId="1" hidden="1">'dem2'!$14:$15</definedName>
    <definedName name="Z_302A3EA3_AE96_11D5_A646_0050BA3D7AFD_.wvu.PrintTitles" localSheetId="16" hidden="1">'dem20'!$19:$20</definedName>
    <definedName name="Z_302A3EA3_AE96_11D5_A646_0050BA3D7AFD_.wvu.PrintTitles" localSheetId="17" hidden="1">'dem24'!$17:$19</definedName>
    <definedName name="Z_302A3EA3_AE96_11D5_A646_0050BA3D7AFD_.wvu.PrintTitles" localSheetId="18" hidden="1">'dem27'!$14:$16</definedName>
    <definedName name="Z_302A3EA3_AE96_11D5_A646_0050BA3D7AFD_.wvu.PrintTitles" localSheetId="19" hidden="1">'dem28'!$14:$16</definedName>
    <definedName name="Z_302A3EA3_AE96_11D5_A646_0050BA3D7AFD_.wvu.PrintTitles" localSheetId="2" hidden="1">'dem3'!$13:$15</definedName>
    <definedName name="Z_302A3EA3_AE96_11D5_A646_0050BA3D7AFD_.wvu.PrintTitles" localSheetId="20" hidden="1">'dem30'!$14:$16</definedName>
    <definedName name="Z_302A3EA3_AE96_11D5_A646_0050BA3D7AFD_.wvu.PrintTitles" localSheetId="21" hidden="1">'dem31'!$15:$17</definedName>
    <definedName name="Z_302A3EA3_AE96_11D5_A646_0050BA3D7AFD_.wvu.PrintTitles" localSheetId="22" hidden="1">'dem33'!$15:$17</definedName>
    <definedName name="Z_302A3EA3_AE96_11D5_A646_0050BA3D7AFD_.wvu.PrintTitles" localSheetId="23" hidden="1">'dem34'!$15:$17</definedName>
    <definedName name="Z_302A3EA3_AE96_11D5_A646_0050BA3D7AFD_.wvu.PrintTitles" localSheetId="24" hidden="1">'Dem35'!$15:$17</definedName>
    <definedName name="Z_302A3EA3_AE96_11D5_A646_0050BA3D7AFD_.wvu.PrintTitles" localSheetId="25" hidden="1">'dem37'!$12:$14</definedName>
    <definedName name="Z_302A3EA3_AE96_11D5_A646_0050BA3D7AFD_.wvu.PrintTitles" localSheetId="26" hidden="1">'dem38'!$15:$17</definedName>
    <definedName name="Z_302A3EA3_AE96_11D5_A646_0050BA3D7AFD_.wvu.PrintTitles" localSheetId="27" hidden="1">'dem40'!$12:$14</definedName>
    <definedName name="Z_302A3EA3_AE96_11D5_A646_0050BA3D7AFD_.wvu.PrintTitles" localSheetId="28" hidden="1">dem40A!$15:$17</definedName>
    <definedName name="Z_302A3EA3_AE96_11D5_A646_0050BA3D7AFD_.wvu.PrintTitles" localSheetId="29" hidden="1">'dem41'!$16:$17</definedName>
    <definedName name="Z_302A3EA3_AE96_11D5_A646_0050BA3D7AFD_.wvu.PrintTitles" localSheetId="3" hidden="1">'dem5'!$14:$17</definedName>
    <definedName name="Z_302A3EA3_AE96_11D5_A646_0050BA3D7AFD_.wvu.PrintTitles" localSheetId="4" hidden="1">'dem6'!$16:$17</definedName>
    <definedName name="Z_302A3EA3_AE96_11D5_A646_0050BA3D7AFD_.wvu.PrintTitles" localSheetId="5" hidden="1">'dem7'!$15:$16</definedName>
    <definedName name="Z_302A3EA3_AE96_11D5_A646_0050BA3D7AFD_.wvu.PrintTitles" localSheetId="6" hidden="1">'dem8'!$14:$16</definedName>
    <definedName name="Z_302A3EA3_AE96_11D5_A646_0050BA3D7AFD_.wvu.PrintTitles" localSheetId="7" hidden="1">'dem9'!$13:$15</definedName>
    <definedName name="Z_302A3EA3_AE96_11D5_A646_0050BA3D7AFD_.wvu.PrintTitles" localSheetId="9" hidden="1">gov!$14:$16</definedName>
    <definedName name="Z_36DBA021_0ECB_11D4_8064_004005726899_.wvu.Cols" localSheetId="0" hidden="1">'dem1'!#REF!</definedName>
    <definedName name="Z_36DBA021_0ECB_11D4_8064_004005726899_.wvu.Cols" localSheetId="8" hidden="1">'dem12'!#REF!</definedName>
    <definedName name="Z_36DBA021_0ECB_11D4_8064_004005726899_.wvu.Cols" localSheetId="10" hidden="1">'dem13'!#REF!</definedName>
    <definedName name="Z_36DBA021_0ECB_11D4_8064_004005726899_.wvu.Cols" localSheetId="13" hidden="1">'dem16'!#REF!</definedName>
    <definedName name="Z_36DBA021_0ECB_11D4_8064_004005726899_.wvu.Cols" localSheetId="15" hidden="1">'dem19'!#REF!</definedName>
    <definedName name="Z_36DBA021_0ECB_11D4_8064_004005726899_.wvu.Cols" localSheetId="1" hidden="1">'dem2'!#REF!</definedName>
    <definedName name="Z_36DBA021_0ECB_11D4_8064_004005726899_.wvu.Cols" localSheetId="18" hidden="1">'dem27'!#REF!</definedName>
    <definedName name="Z_36DBA021_0ECB_11D4_8064_004005726899_.wvu.Cols" localSheetId="19" hidden="1">'dem28'!#REF!</definedName>
    <definedName name="Z_36DBA021_0ECB_11D4_8064_004005726899_.wvu.Cols" localSheetId="2" hidden="1">'dem3'!#REF!</definedName>
    <definedName name="Z_36DBA021_0ECB_11D4_8064_004005726899_.wvu.Cols" localSheetId="20" hidden="1">'dem30'!#REF!</definedName>
    <definedName name="Z_36DBA021_0ECB_11D4_8064_004005726899_.wvu.Cols" localSheetId="21" hidden="1">'dem31'!#REF!</definedName>
    <definedName name="Z_36DBA021_0ECB_11D4_8064_004005726899_.wvu.Cols" localSheetId="22" hidden="1">'dem33'!#REF!</definedName>
    <definedName name="Z_36DBA021_0ECB_11D4_8064_004005726899_.wvu.Cols" localSheetId="23" hidden="1">'dem34'!#REF!</definedName>
    <definedName name="Z_36DBA021_0ECB_11D4_8064_004005726899_.wvu.Cols" localSheetId="24" hidden="1">'Dem35'!#REF!</definedName>
    <definedName name="Z_36DBA021_0ECB_11D4_8064_004005726899_.wvu.Cols" localSheetId="26" hidden="1">'dem38'!#REF!</definedName>
    <definedName name="Z_36DBA021_0ECB_11D4_8064_004005726899_.wvu.Cols" localSheetId="27" hidden="1">'dem40'!#REF!</definedName>
    <definedName name="Z_36DBA021_0ECB_11D4_8064_004005726899_.wvu.Cols" localSheetId="28" hidden="1">dem40A!#REF!</definedName>
    <definedName name="Z_36DBA021_0ECB_11D4_8064_004005726899_.wvu.Cols" localSheetId="29" hidden="1">'dem41'!#REF!</definedName>
    <definedName name="Z_36DBA021_0ECB_11D4_8064_004005726899_.wvu.Cols" localSheetId="5" hidden="1">'dem7'!#REF!</definedName>
    <definedName name="Z_36DBA021_0ECB_11D4_8064_004005726899_.wvu.Cols" localSheetId="6" hidden="1">'dem8'!#REF!</definedName>
    <definedName name="Z_36DBA021_0ECB_11D4_8064_004005726899_.wvu.Cols" localSheetId="7" hidden="1">'dem9'!#REF!</definedName>
    <definedName name="Z_36DBA021_0ECB_11D4_8064_004005726899_.wvu.Cols" localSheetId="9" hidden="1">gov!#REF!</definedName>
    <definedName name="Z_36DBA021_0ECB_11D4_8064_004005726899_.wvu.FilterData" localSheetId="0" hidden="1">'dem1'!$A$1:$H$14</definedName>
    <definedName name="Z_36DBA021_0ECB_11D4_8064_004005726899_.wvu.FilterData" localSheetId="8" hidden="1">'dem12'!#REF!</definedName>
    <definedName name="Z_36DBA021_0ECB_11D4_8064_004005726899_.wvu.FilterData" localSheetId="10" hidden="1">'dem13'!#REF!</definedName>
    <definedName name="Z_36DBA021_0ECB_11D4_8064_004005726899_.wvu.FilterData" localSheetId="12" hidden="1">'dem15'!#REF!</definedName>
    <definedName name="Z_36DBA021_0ECB_11D4_8064_004005726899_.wvu.FilterData" localSheetId="13" hidden="1">'dem16'!#REF!</definedName>
    <definedName name="Z_36DBA021_0ECB_11D4_8064_004005726899_.wvu.FilterData" localSheetId="15" hidden="1">'dem19'!#REF!</definedName>
    <definedName name="Z_36DBA021_0ECB_11D4_8064_004005726899_.wvu.FilterData" localSheetId="1" hidden="1">'dem2'!#REF!</definedName>
    <definedName name="Z_36DBA021_0ECB_11D4_8064_004005726899_.wvu.FilterData" localSheetId="16" hidden="1">'dem20'!#REF!</definedName>
    <definedName name="Z_36DBA021_0ECB_11D4_8064_004005726899_.wvu.FilterData" localSheetId="18" hidden="1">'dem27'!#REF!</definedName>
    <definedName name="Z_36DBA021_0ECB_11D4_8064_004005726899_.wvu.FilterData" localSheetId="19" hidden="1">'dem28'!#REF!</definedName>
    <definedName name="Z_36DBA021_0ECB_11D4_8064_004005726899_.wvu.FilterData" localSheetId="2" hidden="1">'dem3'!#REF!</definedName>
    <definedName name="Z_36DBA021_0ECB_11D4_8064_004005726899_.wvu.FilterData" localSheetId="20" hidden="1">'dem30'!$C$19:$C$19</definedName>
    <definedName name="Z_36DBA021_0ECB_11D4_8064_004005726899_.wvu.FilterData" localSheetId="21" hidden="1">'dem31'!#REF!</definedName>
    <definedName name="Z_36DBA021_0ECB_11D4_8064_004005726899_.wvu.FilterData" localSheetId="22" hidden="1">'dem33'!#REF!</definedName>
    <definedName name="Z_36DBA021_0ECB_11D4_8064_004005726899_.wvu.FilterData" localSheetId="23" hidden="1">'dem34'!#REF!</definedName>
    <definedName name="Z_36DBA021_0ECB_11D4_8064_004005726899_.wvu.FilterData" localSheetId="24" hidden="1">'Dem35'!#REF!</definedName>
    <definedName name="Z_36DBA021_0ECB_11D4_8064_004005726899_.wvu.FilterData" localSheetId="25" hidden="1">'dem37'!#REF!</definedName>
    <definedName name="Z_36DBA021_0ECB_11D4_8064_004005726899_.wvu.FilterData" localSheetId="26" hidden="1">'dem38'!#REF!</definedName>
    <definedName name="Z_36DBA021_0ECB_11D4_8064_004005726899_.wvu.FilterData" localSheetId="27" hidden="1">'dem40'!$C$16:$C$53</definedName>
    <definedName name="Z_36DBA021_0ECB_11D4_8064_004005726899_.wvu.FilterData" localSheetId="28" hidden="1">dem40A!#REF!</definedName>
    <definedName name="Z_36DBA021_0ECB_11D4_8064_004005726899_.wvu.FilterData" localSheetId="29" hidden="1">'dem41'!#REF!</definedName>
    <definedName name="Z_36DBA021_0ECB_11D4_8064_004005726899_.wvu.FilterData" localSheetId="3" hidden="1">'dem5'!#REF!</definedName>
    <definedName name="Z_36DBA021_0ECB_11D4_8064_004005726899_.wvu.FilterData" localSheetId="5" hidden="1">'dem7'!#REF!</definedName>
    <definedName name="Z_36DBA021_0ECB_11D4_8064_004005726899_.wvu.FilterData" localSheetId="6" hidden="1">'dem8'!#REF!</definedName>
    <definedName name="Z_36DBA021_0ECB_11D4_8064_004005726899_.wvu.FilterData" localSheetId="7" hidden="1">'dem9'!#REF!</definedName>
    <definedName name="Z_36DBA021_0ECB_11D4_8064_004005726899_.wvu.FilterData" localSheetId="9" hidden="1">gov!#REF!</definedName>
    <definedName name="Z_36DBA021_0ECB_11D4_8064_004005726899_.wvu.PrintArea" localSheetId="0" hidden="1">'dem1'!$A$1:$H$14</definedName>
    <definedName name="Z_36DBA021_0ECB_11D4_8064_004005726899_.wvu.PrintArea" localSheetId="8" hidden="1">'dem12'!$A$2:$H$28</definedName>
    <definedName name="Z_36DBA021_0ECB_11D4_8064_004005726899_.wvu.PrintArea" localSheetId="10" hidden="1">'dem13'!$A$1:$H$18</definedName>
    <definedName name="Z_36DBA021_0ECB_11D4_8064_004005726899_.wvu.PrintArea" localSheetId="11" hidden="1">'dem14'!$A$1:$H$18</definedName>
    <definedName name="Z_36DBA021_0ECB_11D4_8064_004005726899_.wvu.PrintArea" localSheetId="12" hidden="1">'dem15'!$A$1:$H$18</definedName>
    <definedName name="Z_36DBA021_0ECB_11D4_8064_004005726899_.wvu.PrintArea" localSheetId="13" hidden="1">'dem16'!$A$1:$H$16</definedName>
    <definedName name="Z_36DBA021_0ECB_11D4_8064_004005726899_.wvu.PrintArea" localSheetId="14" hidden="1">'dem17'!$A$1:$H$16</definedName>
    <definedName name="Z_36DBA021_0ECB_11D4_8064_004005726899_.wvu.PrintArea" localSheetId="15" hidden="1">'dem19'!$A$1:$H$17</definedName>
    <definedName name="Z_36DBA021_0ECB_11D4_8064_004005726899_.wvu.PrintArea" localSheetId="1" hidden="1">'dem2'!$A$1:$H$15</definedName>
    <definedName name="Z_36DBA021_0ECB_11D4_8064_004005726899_.wvu.PrintArea" localSheetId="16" hidden="1">'dem20'!$A$1:$H$20</definedName>
    <definedName name="Z_36DBA021_0ECB_11D4_8064_004005726899_.wvu.PrintArea" localSheetId="18" hidden="1">'dem27'!$A$1:$H$16</definedName>
    <definedName name="Z_36DBA021_0ECB_11D4_8064_004005726899_.wvu.PrintArea" localSheetId="19" hidden="1">'dem28'!$A$1:$H$16</definedName>
    <definedName name="Z_36DBA021_0ECB_11D4_8064_004005726899_.wvu.PrintArea" localSheetId="2" hidden="1">'dem3'!$A$1:$H$15</definedName>
    <definedName name="Z_36DBA021_0ECB_11D4_8064_004005726899_.wvu.PrintArea" localSheetId="20" hidden="1">'dem30'!$A$1:$H$19</definedName>
    <definedName name="Z_36DBA021_0ECB_11D4_8064_004005726899_.wvu.PrintArea" localSheetId="21" hidden="1">'dem31'!$A$1:$H$17</definedName>
    <definedName name="Z_36DBA021_0ECB_11D4_8064_004005726899_.wvu.PrintArea" localSheetId="22" hidden="1">'dem33'!$A$1:$H$17</definedName>
    <definedName name="Z_36DBA021_0ECB_11D4_8064_004005726899_.wvu.PrintArea" localSheetId="23" hidden="1">'dem34'!$A$1:$H$17</definedName>
    <definedName name="Z_36DBA021_0ECB_11D4_8064_004005726899_.wvu.PrintArea" localSheetId="26" hidden="1">'dem38'!$A$1:$H$17</definedName>
    <definedName name="Z_36DBA021_0ECB_11D4_8064_004005726899_.wvu.PrintArea" localSheetId="27" hidden="1">'dem40'!$A$1:$M$53</definedName>
    <definedName name="Z_36DBA021_0ECB_11D4_8064_004005726899_.wvu.PrintArea" localSheetId="28" hidden="1">dem40A!$A$1:$H$17</definedName>
    <definedName name="Z_36DBA021_0ECB_11D4_8064_004005726899_.wvu.PrintArea" localSheetId="29" hidden="1">'dem41'!$A$2:$H$19</definedName>
    <definedName name="Z_36DBA021_0ECB_11D4_8064_004005726899_.wvu.PrintArea" localSheetId="4" hidden="1">'dem6'!$A$1:$H$17</definedName>
    <definedName name="Z_36DBA021_0ECB_11D4_8064_004005726899_.wvu.PrintArea" localSheetId="5" hidden="1">'dem7'!$A$1:$H$16</definedName>
    <definedName name="Z_36DBA021_0ECB_11D4_8064_004005726899_.wvu.PrintArea" localSheetId="6" hidden="1">'dem8'!$A$1:$H$16</definedName>
    <definedName name="Z_36DBA021_0ECB_11D4_8064_004005726899_.wvu.PrintArea" localSheetId="7" hidden="1">'dem9'!$A$1:$H$15</definedName>
    <definedName name="Z_36DBA021_0ECB_11D4_8064_004005726899_.wvu.PrintArea" localSheetId="9" hidden="1">gov!$A$1:$H$16</definedName>
    <definedName name="Z_36DBA021_0ECB_11D4_8064_004005726899_.wvu.PrintTitles" localSheetId="0" hidden="1">'dem1'!$12:$14</definedName>
    <definedName name="Z_36DBA021_0ECB_11D4_8064_004005726899_.wvu.PrintTitles" localSheetId="8" hidden="1">'dem12'!$14:$16</definedName>
    <definedName name="Z_36DBA021_0ECB_11D4_8064_004005726899_.wvu.PrintTitles" localSheetId="10" hidden="1">'dem13'!$15:$17</definedName>
    <definedName name="Z_36DBA021_0ECB_11D4_8064_004005726899_.wvu.PrintTitles" localSheetId="11" hidden="1">'dem14'!$15:$17</definedName>
    <definedName name="Z_36DBA021_0ECB_11D4_8064_004005726899_.wvu.PrintTitles" localSheetId="12" hidden="1">'dem15'!$15:$16</definedName>
    <definedName name="Z_36DBA021_0ECB_11D4_8064_004005726899_.wvu.PrintTitles" localSheetId="13" hidden="1">'dem16'!$14:$16</definedName>
    <definedName name="Z_36DBA021_0ECB_11D4_8064_004005726899_.wvu.PrintTitles" localSheetId="15" hidden="1">'dem19'!$15:$17</definedName>
    <definedName name="Z_36DBA021_0ECB_11D4_8064_004005726899_.wvu.PrintTitles" localSheetId="1" hidden="1">'dem2'!$14:$15</definedName>
    <definedName name="Z_36DBA021_0ECB_11D4_8064_004005726899_.wvu.PrintTitles" localSheetId="16" hidden="1">'dem20'!$19:$20</definedName>
    <definedName name="Z_36DBA021_0ECB_11D4_8064_004005726899_.wvu.PrintTitles" localSheetId="17" hidden="1">'dem24'!$17:$19</definedName>
    <definedName name="Z_36DBA021_0ECB_11D4_8064_004005726899_.wvu.PrintTitles" localSheetId="18" hidden="1">'dem27'!$14:$16</definedName>
    <definedName name="Z_36DBA021_0ECB_11D4_8064_004005726899_.wvu.PrintTitles" localSheetId="19" hidden="1">'dem28'!$14:$16</definedName>
    <definedName name="Z_36DBA021_0ECB_11D4_8064_004005726899_.wvu.PrintTitles" localSheetId="2" hidden="1">'dem3'!$13:$15</definedName>
    <definedName name="Z_36DBA021_0ECB_11D4_8064_004005726899_.wvu.PrintTitles" localSheetId="20" hidden="1">'dem30'!$14:$16</definedName>
    <definedName name="Z_36DBA021_0ECB_11D4_8064_004005726899_.wvu.PrintTitles" localSheetId="21" hidden="1">'dem31'!$15:$17</definedName>
    <definedName name="Z_36DBA021_0ECB_11D4_8064_004005726899_.wvu.PrintTitles" localSheetId="22" hidden="1">'dem33'!$15:$17</definedName>
    <definedName name="Z_36DBA021_0ECB_11D4_8064_004005726899_.wvu.PrintTitles" localSheetId="23" hidden="1">'dem34'!$15:$17</definedName>
    <definedName name="Z_36DBA021_0ECB_11D4_8064_004005726899_.wvu.PrintTitles" localSheetId="24" hidden="1">'Dem35'!$15:$17</definedName>
    <definedName name="Z_36DBA021_0ECB_11D4_8064_004005726899_.wvu.PrintTitles" localSheetId="25" hidden="1">'dem37'!$12:$14</definedName>
    <definedName name="Z_36DBA021_0ECB_11D4_8064_004005726899_.wvu.PrintTitles" localSheetId="26" hidden="1">'dem38'!$15:$17</definedName>
    <definedName name="Z_36DBA021_0ECB_11D4_8064_004005726899_.wvu.PrintTitles" localSheetId="27" hidden="1">'dem40'!$12:$14</definedName>
    <definedName name="Z_36DBA021_0ECB_11D4_8064_004005726899_.wvu.PrintTitles" localSheetId="28" hidden="1">dem40A!$15:$17</definedName>
    <definedName name="Z_36DBA021_0ECB_11D4_8064_004005726899_.wvu.PrintTitles" localSheetId="29" hidden="1">'dem41'!$16:$17</definedName>
    <definedName name="Z_36DBA021_0ECB_11D4_8064_004005726899_.wvu.PrintTitles" localSheetId="3" hidden="1">'dem5'!$14:$17</definedName>
    <definedName name="Z_36DBA021_0ECB_11D4_8064_004005726899_.wvu.PrintTitles" localSheetId="4" hidden="1">'dem6'!$16:$17</definedName>
    <definedName name="Z_36DBA021_0ECB_11D4_8064_004005726899_.wvu.PrintTitles" localSheetId="5" hidden="1">'dem7'!$15:$16</definedName>
    <definedName name="Z_36DBA021_0ECB_11D4_8064_004005726899_.wvu.PrintTitles" localSheetId="6" hidden="1">'dem8'!$14:$16</definedName>
    <definedName name="Z_36DBA021_0ECB_11D4_8064_004005726899_.wvu.PrintTitles" localSheetId="7" hidden="1">'dem9'!$13:$15</definedName>
    <definedName name="Z_36DBA021_0ECB_11D4_8064_004005726899_.wvu.PrintTitles" localSheetId="9" hidden="1">gov!$14:$16</definedName>
    <definedName name="Z_500B8DB8_F286_4AC6_8FFB_9BFEC967AB3A_.wvu.FilterData" localSheetId="8" hidden="1">'dem12'!$A$29:$H$31</definedName>
    <definedName name="Z_500B8DB8_F286_4AC6_8FFB_9BFEC967AB3A_.wvu.PrintArea" localSheetId="8" hidden="1">'dem12'!$A$2:$H$28</definedName>
    <definedName name="Z_500B8DB8_F286_4AC6_8FFB_9BFEC967AB3A_.wvu.PrintTitles" localSheetId="8" hidden="1">'dem12'!$14:$16</definedName>
    <definedName name="Z_5071B95B_B9AE_41D2_8D05_F6F32A4219CA_.wvu.FilterData" localSheetId="1" hidden="1">'dem2'!#REF!</definedName>
    <definedName name="Z_551B1DB4_F40E_49CC_A7D4_862B900B534C_.wvu.FilterData" localSheetId="26" hidden="1">'dem38'!$A$17:$H$18</definedName>
    <definedName name="Z_75B5A34A_8DB6_4ACF_8A68_12B713FB009F_.wvu.FilterData" localSheetId="0" hidden="1">'dem1'!#REF!</definedName>
    <definedName name="Z_75B5A34A_8DB6_4ACF_8A68_12B713FB009F_.wvu.PrintArea" localSheetId="0" hidden="1">'dem1'!$A$1:$H$40</definedName>
    <definedName name="Z_75B5A34A_8DB6_4ACF_8A68_12B713FB009F_.wvu.PrintTitles" localSheetId="0" hidden="1">'dem1'!$12:$14</definedName>
    <definedName name="Z_75B5A34A_8DB6_4ACF_8A68_12B713FB009F_.wvu.Rows" localSheetId="0" hidden="1">'dem1'!#REF!</definedName>
    <definedName name="Z_79D66C3F_CEA6_411B_84FD_B5529291B20A_.wvu.FilterData" localSheetId="0" hidden="1">'dem1'!#REF!</definedName>
    <definedName name="Z_79D66C3F_CEA6_411B_84FD_B5529291B20A_.wvu.PrintArea" localSheetId="0" hidden="1">'dem1'!$A$1:$H$43</definedName>
    <definedName name="Z_79D66C3F_CEA6_411B_84FD_B5529291B20A_.wvu.PrintTitles" localSheetId="0" hidden="1">'dem1'!$12:$14</definedName>
    <definedName name="Z_79D66C3F_CEA6_411B_84FD_B5529291B20A_.wvu.Rows" localSheetId="0" hidden="1">'dem1'!#REF!</definedName>
    <definedName name="Z_93EBE921_AE91_11D5_8685_004005726899_.wvu.Cols" localSheetId="0" hidden="1">'dem1'!#REF!</definedName>
    <definedName name="Z_93EBE921_AE91_11D5_8685_004005726899_.wvu.Cols" localSheetId="8" hidden="1">'dem12'!#REF!</definedName>
    <definedName name="Z_93EBE921_AE91_11D5_8685_004005726899_.wvu.Cols" localSheetId="10" hidden="1">'dem13'!#REF!</definedName>
    <definedName name="Z_93EBE921_AE91_11D5_8685_004005726899_.wvu.Cols" localSheetId="13" hidden="1">'dem16'!#REF!</definedName>
    <definedName name="Z_93EBE921_AE91_11D5_8685_004005726899_.wvu.Cols" localSheetId="15" hidden="1">'dem19'!#REF!</definedName>
    <definedName name="Z_93EBE921_AE91_11D5_8685_004005726899_.wvu.Cols" localSheetId="1" hidden="1">'dem2'!#REF!</definedName>
    <definedName name="Z_93EBE921_AE91_11D5_8685_004005726899_.wvu.Cols" localSheetId="18" hidden="1">'dem27'!#REF!</definedName>
    <definedName name="Z_93EBE921_AE91_11D5_8685_004005726899_.wvu.Cols" localSheetId="19" hidden="1">'dem28'!#REF!</definedName>
    <definedName name="Z_93EBE921_AE91_11D5_8685_004005726899_.wvu.Cols" localSheetId="2" hidden="1">'dem3'!#REF!</definedName>
    <definedName name="Z_93EBE921_AE91_11D5_8685_004005726899_.wvu.Cols" localSheetId="20" hidden="1">'dem30'!#REF!</definedName>
    <definedName name="Z_93EBE921_AE91_11D5_8685_004005726899_.wvu.Cols" localSheetId="21" hidden="1">'dem31'!#REF!</definedName>
    <definedName name="Z_93EBE921_AE91_11D5_8685_004005726899_.wvu.Cols" localSheetId="22" hidden="1">'dem33'!#REF!</definedName>
    <definedName name="Z_93EBE921_AE91_11D5_8685_004005726899_.wvu.Cols" localSheetId="23" hidden="1">'dem34'!#REF!</definedName>
    <definedName name="Z_93EBE921_AE91_11D5_8685_004005726899_.wvu.Cols" localSheetId="24" hidden="1">'Dem35'!#REF!</definedName>
    <definedName name="Z_93EBE921_AE91_11D5_8685_004005726899_.wvu.Cols" localSheetId="26" hidden="1">'dem38'!#REF!</definedName>
    <definedName name="Z_93EBE921_AE91_11D5_8685_004005726899_.wvu.Cols" localSheetId="27" hidden="1">'dem40'!#REF!</definedName>
    <definedName name="Z_93EBE921_AE91_11D5_8685_004005726899_.wvu.Cols" localSheetId="28" hidden="1">dem40A!#REF!</definedName>
    <definedName name="Z_93EBE921_AE91_11D5_8685_004005726899_.wvu.Cols" localSheetId="29" hidden="1">'dem41'!#REF!</definedName>
    <definedName name="Z_93EBE921_AE91_11D5_8685_004005726899_.wvu.Cols" localSheetId="5" hidden="1">'dem7'!#REF!</definedName>
    <definedName name="Z_93EBE921_AE91_11D5_8685_004005726899_.wvu.Cols" localSheetId="6" hidden="1">'dem8'!#REF!</definedName>
    <definedName name="Z_93EBE921_AE91_11D5_8685_004005726899_.wvu.Cols" localSheetId="7" hidden="1">'dem9'!#REF!</definedName>
    <definedName name="Z_93EBE921_AE91_11D5_8685_004005726899_.wvu.Cols" localSheetId="9" hidden="1">gov!#REF!</definedName>
    <definedName name="Z_93EBE921_AE91_11D5_8685_004005726899_.wvu.FilterData" localSheetId="0" hidden="1">'dem1'!$A$1:$H$14</definedName>
    <definedName name="Z_93EBE921_AE91_11D5_8685_004005726899_.wvu.FilterData" localSheetId="8" hidden="1">'dem12'!#REF!</definedName>
    <definedName name="Z_93EBE921_AE91_11D5_8685_004005726899_.wvu.FilterData" localSheetId="10" hidden="1">'dem13'!#REF!</definedName>
    <definedName name="Z_93EBE921_AE91_11D5_8685_004005726899_.wvu.FilterData" localSheetId="12" hidden="1">'dem15'!#REF!</definedName>
    <definedName name="Z_93EBE921_AE91_11D5_8685_004005726899_.wvu.FilterData" localSheetId="13" hidden="1">'dem16'!#REF!</definedName>
    <definedName name="Z_93EBE921_AE91_11D5_8685_004005726899_.wvu.FilterData" localSheetId="15" hidden="1">'dem19'!#REF!</definedName>
    <definedName name="Z_93EBE921_AE91_11D5_8685_004005726899_.wvu.FilterData" localSheetId="1" hidden="1">'dem2'!#REF!</definedName>
    <definedName name="Z_93EBE921_AE91_11D5_8685_004005726899_.wvu.FilterData" localSheetId="16" hidden="1">'dem20'!#REF!</definedName>
    <definedName name="Z_93EBE921_AE91_11D5_8685_004005726899_.wvu.FilterData" localSheetId="18" hidden="1">'dem27'!#REF!</definedName>
    <definedName name="Z_93EBE921_AE91_11D5_8685_004005726899_.wvu.FilterData" localSheetId="19" hidden="1">'dem28'!#REF!</definedName>
    <definedName name="Z_93EBE921_AE91_11D5_8685_004005726899_.wvu.FilterData" localSheetId="2" hidden="1">'dem3'!#REF!</definedName>
    <definedName name="Z_93EBE921_AE91_11D5_8685_004005726899_.wvu.FilterData" localSheetId="20" hidden="1">'dem30'!$C$19:$C$19</definedName>
    <definedName name="Z_93EBE921_AE91_11D5_8685_004005726899_.wvu.FilterData" localSheetId="21" hidden="1">'dem31'!#REF!</definedName>
    <definedName name="Z_93EBE921_AE91_11D5_8685_004005726899_.wvu.FilterData" localSheetId="22" hidden="1">'dem33'!#REF!</definedName>
    <definedName name="Z_93EBE921_AE91_11D5_8685_004005726899_.wvu.FilterData" localSheetId="23" hidden="1">'dem34'!#REF!</definedName>
    <definedName name="Z_93EBE921_AE91_11D5_8685_004005726899_.wvu.FilterData" localSheetId="24" hidden="1">'Dem35'!#REF!</definedName>
    <definedName name="Z_93EBE921_AE91_11D5_8685_004005726899_.wvu.FilterData" localSheetId="25" hidden="1">'dem37'!#REF!</definedName>
    <definedName name="Z_93EBE921_AE91_11D5_8685_004005726899_.wvu.FilterData" localSheetId="26" hidden="1">'dem38'!#REF!</definedName>
    <definedName name="Z_93EBE921_AE91_11D5_8685_004005726899_.wvu.FilterData" localSheetId="27" hidden="1">'dem40'!$C$16:$C$53</definedName>
    <definedName name="Z_93EBE921_AE91_11D5_8685_004005726899_.wvu.FilterData" localSheetId="28" hidden="1">dem40A!#REF!</definedName>
    <definedName name="Z_93EBE921_AE91_11D5_8685_004005726899_.wvu.FilterData" localSheetId="29" hidden="1">'dem41'!#REF!</definedName>
    <definedName name="Z_93EBE921_AE91_11D5_8685_004005726899_.wvu.FilterData" localSheetId="3" hidden="1">'dem5'!#REF!</definedName>
    <definedName name="Z_93EBE921_AE91_11D5_8685_004005726899_.wvu.FilterData" localSheetId="5" hidden="1">'dem7'!#REF!</definedName>
    <definedName name="Z_93EBE921_AE91_11D5_8685_004005726899_.wvu.FilterData" localSheetId="6" hidden="1">'dem8'!#REF!</definedName>
    <definedName name="Z_93EBE921_AE91_11D5_8685_004005726899_.wvu.FilterData" localSheetId="7" hidden="1">'dem9'!#REF!</definedName>
    <definedName name="Z_93EBE921_AE91_11D5_8685_004005726899_.wvu.FilterData" localSheetId="9" hidden="1">gov!#REF!</definedName>
    <definedName name="Z_93EBE921_AE91_11D5_8685_004005726899_.wvu.PrintArea" localSheetId="0" hidden="1">'dem1'!$A$1:$H$14</definedName>
    <definedName name="Z_93EBE921_AE91_11D5_8685_004005726899_.wvu.PrintArea" localSheetId="8" hidden="1">'dem12'!$A$2:$H$28</definedName>
    <definedName name="Z_93EBE921_AE91_11D5_8685_004005726899_.wvu.PrintArea" localSheetId="10" hidden="1">'dem13'!$A$1:$H$18</definedName>
    <definedName name="Z_93EBE921_AE91_11D5_8685_004005726899_.wvu.PrintArea" localSheetId="11" hidden="1">'dem14'!$A$1:$H$18</definedName>
    <definedName name="Z_93EBE921_AE91_11D5_8685_004005726899_.wvu.PrintArea" localSheetId="12" hidden="1">'dem15'!$A$1:$H$18</definedName>
    <definedName name="Z_93EBE921_AE91_11D5_8685_004005726899_.wvu.PrintArea" localSheetId="13" hidden="1">'dem16'!$A$1:$H$16</definedName>
    <definedName name="Z_93EBE921_AE91_11D5_8685_004005726899_.wvu.PrintArea" localSheetId="14" hidden="1">'dem17'!$A$1:$H$16</definedName>
    <definedName name="Z_93EBE921_AE91_11D5_8685_004005726899_.wvu.PrintArea" localSheetId="15" hidden="1">'dem19'!$A$1:$H$17</definedName>
    <definedName name="Z_93EBE921_AE91_11D5_8685_004005726899_.wvu.PrintArea" localSheetId="1" hidden="1">'dem2'!$A$1:$H$15</definedName>
    <definedName name="Z_93EBE921_AE91_11D5_8685_004005726899_.wvu.PrintArea" localSheetId="16" hidden="1">'dem20'!$A$1:$H$20</definedName>
    <definedName name="Z_93EBE921_AE91_11D5_8685_004005726899_.wvu.PrintArea" localSheetId="18" hidden="1">'dem27'!$A$1:$H$16</definedName>
    <definedName name="Z_93EBE921_AE91_11D5_8685_004005726899_.wvu.PrintArea" localSheetId="19" hidden="1">'dem28'!$A$1:$H$16</definedName>
    <definedName name="Z_93EBE921_AE91_11D5_8685_004005726899_.wvu.PrintArea" localSheetId="2" hidden="1">'dem3'!$A$1:$H$15</definedName>
    <definedName name="Z_93EBE921_AE91_11D5_8685_004005726899_.wvu.PrintArea" localSheetId="20" hidden="1">'dem30'!$A$1:$H$19</definedName>
    <definedName name="Z_93EBE921_AE91_11D5_8685_004005726899_.wvu.PrintArea" localSheetId="21" hidden="1">'dem31'!$A$1:$H$17</definedName>
    <definedName name="Z_93EBE921_AE91_11D5_8685_004005726899_.wvu.PrintArea" localSheetId="22" hidden="1">'dem33'!$A$1:$H$17</definedName>
    <definedName name="Z_93EBE921_AE91_11D5_8685_004005726899_.wvu.PrintArea" localSheetId="23" hidden="1">'dem34'!$A$1:$H$17</definedName>
    <definedName name="Z_93EBE921_AE91_11D5_8685_004005726899_.wvu.PrintArea" localSheetId="24" hidden="1">'Dem35'!$A$1:$H$17</definedName>
    <definedName name="Z_93EBE921_AE91_11D5_8685_004005726899_.wvu.PrintArea" localSheetId="26" hidden="1">'dem38'!$A$1:$H$17</definedName>
    <definedName name="Z_93EBE921_AE91_11D5_8685_004005726899_.wvu.PrintArea" localSheetId="27" hidden="1">'dem40'!$A$1:$M$53</definedName>
    <definedName name="Z_93EBE921_AE91_11D5_8685_004005726899_.wvu.PrintArea" localSheetId="28" hidden="1">dem40A!$A$1:$H$17</definedName>
    <definedName name="Z_93EBE921_AE91_11D5_8685_004005726899_.wvu.PrintArea" localSheetId="29" hidden="1">'dem41'!$A$1:$H$19</definedName>
    <definedName name="Z_93EBE921_AE91_11D5_8685_004005726899_.wvu.PrintArea" localSheetId="4" hidden="1">'dem6'!$A$1:$H$17</definedName>
    <definedName name="Z_93EBE921_AE91_11D5_8685_004005726899_.wvu.PrintArea" localSheetId="5" hidden="1">'dem7'!$A$1:$H$16</definedName>
    <definedName name="Z_93EBE921_AE91_11D5_8685_004005726899_.wvu.PrintArea" localSheetId="6" hidden="1">'dem8'!$A$1:$H$16</definedName>
    <definedName name="Z_93EBE921_AE91_11D5_8685_004005726899_.wvu.PrintArea" localSheetId="7" hidden="1">'dem9'!$A$1:$H$15</definedName>
    <definedName name="Z_93EBE921_AE91_11D5_8685_004005726899_.wvu.PrintArea" localSheetId="9" hidden="1">gov!$A$1:$H$16</definedName>
    <definedName name="Z_93EBE921_AE91_11D5_8685_004005726899_.wvu.PrintTitles" localSheetId="0" hidden="1">'dem1'!$12:$14</definedName>
    <definedName name="Z_93EBE921_AE91_11D5_8685_004005726899_.wvu.PrintTitles" localSheetId="8" hidden="1">'dem12'!$14:$16</definedName>
    <definedName name="Z_93EBE921_AE91_11D5_8685_004005726899_.wvu.PrintTitles" localSheetId="10" hidden="1">'dem13'!$15:$17</definedName>
    <definedName name="Z_93EBE921_AE91_11D5_8685_004005726899_.wvu.PrintTitles" localSheetId="11" hidden="1">'dem14'!$15:$17</definedName>
    <definedName name="Z_93EBE921_AE91_11D5_8685_004005726899_.wvu.PrintTitles" localSheetId="12" hidden="1">'dem15'!$15:$16</definedName>
    <definedName name="Z_93EBE921_AE91_11D5_8685_004005726899_.wvu.PrintTitles" localSheetId="13" hidden="1">'dem16'!$14:$16</definedName>
    <definedName name="Z_93EBE921_AE91_11D5_8685_004005726899_.wvu.PrintTitles" localSheetId="15" hidden="1">'dem19'!$15:$17</definedName>
    <definedName name="Z_93EBE921_AE91_11D5_8685_004005726899_.wvu.PrintTitles" localSheetId="1" hidden="1">'dem2'!$14:$15</definedName>
    <definedName name="Z_93EBE921_AE91_11D5_8685_004005726899_.wvu.PrintTitles" localSheetId="16" hidden="1">'dem20'!$19:$20</definedName>
    <definedName name="Z_93EBE921_AE91_11D5_8685_004005726899_.wvu.PrintTitles" localSheetId="17" hidden="1">'dem24'!$17:$19</definedName>
    <definedName name="Z_93EBE921_AE91_11D5_8685_004005726899_.wvu.PrintTitles" localSheetId="18" hidden="1">'dem27'!$14:$16</definedName>
    <definedName name="Z_93EBE921_AE91_11D5_8685_004005726899_.wvu.PrintTitles" localSheetId="19" hidden="1">'dem28'!$14:$16</definedName>
    <definedName name="Z_93EBE921_AE91_11D5_8685_004005726899_.wvu.PrintTitles" localSheetId="2" hidden="1">'dem3'!$13:$15</definedName>
    <definedName name="Z_93EBE921_AE91_11D5_8685_004005726899_.wvu.PrintTitles" localSheetId="20" hidden="1">'dem30'!$14:$16</definedName>
    <definedName name="Z_93EBE921_AE91_11D5_8685_004005726899_.wvu.PrintTitles" localSheetId="21" hidden="1">'dem31'!$15:$17</definedName>
    <definedName name="Z_93EBE921_AE91_11D5_8685_004005726899_.wvu.PrintTitles" localSheetId="22" hidden="1">'dem33'!$15:$17</definedName>
    <definedName name="Z_93EBE921_AE91_11D5_8685_004005726899_.wvu.PrintTitles" localSheetId="23" hidden="1">'dem34'!$15:$17</definedName>
    <definedName name="Z_93EBE921_AE91_11D5_8685_004005726899_.wvu.PrintTitles" localSheetId="24" hidden="1">'Dem35'!$15:$17</definedName>
    <definedName name="Z_93EBE921_AE91_11D5_8685_004005726899_.wvu.PrintTitles" localSheetId="25" hidden="1">'dem37'!$12:$14</definedName>
    <definedName name="Z_93EBE921_AE91_11D5_8685_004005726899_.wvu.PrintTitles" localSheetId="26" hidden="1">'dem38'!$15:$17</definedName>
    <definedName name="Z_93EBE921_AE91_11D5_8685_004005726899_.wvu.PrintTitles" localSheetId="27" hidden="1">'dem40'!$12:$14</definedName>
    <definedName name="Z_93EBE921_AE91_11D5_8685_004005726899_.wvu.PrintTitles" localSheetId="28" hidden="1">dem40A!$15:$17</definedName>
    <definedName name="Z_93EBE921_AE91_11D5_8685_004005726899_.wvu.PrintTitles" localSheetId="29" hidden="1">'dem41'!$16:$17</definedName>
    <definedName name="Z_93EBE921_AE91_11D5_8685_004005726899_.wvu.PrintTitles" localSheetId="3" hidden="1">'dem5'!$14:$17</definedName>
    <definedName name="Z_93EBE921_AE91_11D5_8685_004005726899_.wvu.PrintTitles" localSheetId="4" hidden="1">'dem6'!$16:$17</definedName>
    <definedName name="Z_93EBE921_AE91_11D5_8685_004005726899_.wvu.PrintTitles" localSheetId="5" hidden="1">'dem7'!$15:$16</definedName>
    <definedName name="Z_93EBE921_AE91_11D5_8685_004005726899_.wvu.PrintTitles" localSheetId="6" hidden="1">'dem8'!$14:$16</definedName>
    <definedName name="Z_93EBE921_AE91_11D5_8685_004005726899_.wvu.PrintTitles" localSheetId="7" hidden="1">'dem9'!$13:$15</definedName>
    <definedName name="Z_93EBE921_AE91_11D5_8685_004005726899_.wvu.PrintTitles" localSheetId="9" hidden="1">gov!$14:$16</definedName>
    <definedName name="Z_94DA79C1_0FDE_11D5_9579_000021DAEEA2_.wvu.Cols" localSheetId="0" hidden="1">'dem1'!#REF!</definedName>
    <definedName name="Z_94DA79C1_0FDE_11D5_9579_000021DAEEA2_.wvu.Cols" localSheetId="8" hidden="1">'dem12'!#REF!</definedName>
    <definedName name="Z_94DA79C1_0FDE_11D5_9579_000021DAEEA2_.wvu.Cols" localSheetId="10" hidden="1">'dem13'!#REF!</definedName>
    <definedName name="Z_94DA79C1_0FDE_11D5_9579_000021DAEEA2_.wvu.Cols" localSheetId="13" hidden="1">'dem16'!#REF!</definedName>
    <definedName name="Z_94DA79C1_0FDE_11D5_9579_000021DAEEA2_.wvu.Cols" localSheetId="15" hidden="1">'dem19'!#REF!</definedName>
    <definedName name="Z_94DA79C1_0FDE_11D5_9579_000021DAEEA2_.wvu.Cols" localSheetId="1" hidden="1">'dem2'!#REF!</definedName>
    <definedName name="Z_94DA79C1_0FDE_11D5_9579_000021DAEEA2_.wvu.Cols" localSheetId="18" hidden="1">'dem27'!#REF!</definedName>
    <definedName name="Z_94DA79C1_0FDE_11D5_9579_000021DAEEA2_.wvu.Cols" localSheetId="19" hidden="1">'dem28'!#REF!</definedName>
    <definedName name="Z_94DA79C1_0FDE_11D5_9579_000021DAEEA2_.wvu.Cols" localSheetId="2" hidden="1">'dem3'!#REF!</definedName>
    <definedName name="Z_94DA79C1_0FDE_11D5_9579_000021DAEEA2_.wvu.Cols" localSheetId="20" hidden="1">'dem30'!#REF!</definedName>
    <definedName name="Z_94DA79C1_0FDE_11D5_9579_000021DAEEA2_.wvu.Cols" localSheetId="21" hidden="1">'dem31'!#REF!</definedName>
    <definedName name="Z_94DA79C1_0FDE_11D5_9579_000021DAEEA2_.wvu.Cols" localSheetId="22" hidden="1">'dem33'!#REF!</definedName>
    <definedName name="Z_94DA79C1_0FDE_11D5_9579_000021DAEEA2_.wvu.Cols" localSheetId="23" hidden="1">'dem34'!#REF!</definedName>
    <definedName name="Z_94DA79C1_0FDE_11D5_9579_000021DAEEA2_.wvu.Cols" localSheetId="24" hidden="1">'Dem35'!#REF!</definedName>
    <definedName name="Z_94DA79C1_0FDE_11D5_9579_000021DAEEA2_.wvu.Cols" localSheetId="26" hidden="1">'dem38'!#REF!</definedName>
    <definedName name="Z_94DA79C1_0FDE_11D5_9579_000021DAEEA2_.wvu.Cols" localSheetId="27" hidden="1">'dem40'!#REF!</definedName>
    <definedName name="Z_94DA79C1_0FDE_11D5_9579_000021DAEEA2_.wvu.Cols" localSheetId="28" hidden="1">dem40A!#REF!</definedName>
    <definedName name="Z_94DA79C1_0FDE_11D5_9579_000021DAEEA2_.wvu.Cols" localSheetId="29" hidden="1">'dem41'!#REF!</definedName>
    <definedName name="Z_94DA79C1_0FDE_11D5_9579_000021DAEEA2_.wvu.Cols" localSheetId="5" hidden="1">'dem7'!#REF!</definedName>
    <definedName name="Z_94DA79C1_0FDE_11D5_9579_000021DAEEA2_.wvu.Cols" localSheetId="6" hidden="1">'dem8'!#REF!</definedName>
    <definedName name="Z_94DA79C1_0FDE_11D5_9579_000021DAEEA2_.wvu.Cols" localSheetId="7" hidden="1">'dem9'!#REF!</definedName>
    <definedName name="Z_94DA79C1_0FDE_11D5_9579_000021DAEEA2_.wvu.Cols" localSheetId="9" hidden="1">gov!#REF!</definedName>
    <definedName name="Z_94DA79C1_0FDE_11D5_9579_000021DAEEA2_.wvu.FilterData" localSheetId="0" hidden="1">'dem1'!$C$39:$C$40</definedName>
    <definedName name="Z_94DA79C1_0FDE_11D5_9579_000021DAEEA2_.wvu.FilterData" localSheetId="8" hidden="1">'dem12'!#REF!</definedName>
    <definedName name="Z_94DA79C1_0FDE_11D5_9579_000021DAEEA2_.wvu.FilterData" localSheetId="10" hidden="1">'dem13'!#REF!</definedName>
    <definedName name="Z_94DA79C1_0FDE_11D5_9579_000021DAEEA2_.wvu.FilterData" localSheetId="12" hidden="1">'dem15'!#REF!</definedName>
    <definedName name="Z_94DA79C1_0FDE_11D5_9579_000021DAEEA2_.wvu.FilterData" localSheetId="13" hidden="1">'dem16'!#REF!</definedName>
    <definedName name="Z_94DA79C1_0FDE_11D5_9579_000021DAEEA2_.wvu.FilterData" localSheetId="15" hidden="1">'dem19'!#REF!</definedName>
    <definedName name="Z_94DA79C1_0FDE_11D5_9579_000021DAEEA2_.wvu.FilterData" localSheetId="1" hidden="1">'dem2'!#REF!</definedName>
    <definedName name="Z_94DA79C1_0FDE_11D5_9579_000021DAEEA2_.wvu.FilterData" localSheetId="16" hidden="1">'dem20'!#REF!</definedName>
    <definedName name="Z_94DA79C1_0FDE_11D5_9579_000021DAEEA2_.wvu.FilterData" localSheetId="18" hidden="1">'dem27'!#REF!</definedName>
    <definedName name="Z_94DA79C1_0FDE_11D5_9579_000021DAEEA2_.wvu.FilterData" localSheetId="19" hidden="1">'dem28'!#REF!</definedName>
    <definedName name="Z_94DA79C1_0FDE_11D5_9579_000021DAEEA2_.wvu.FilterData" localSheetId="2" hidden="1">'dem3'!#REF!</definedName>
    <definedName name="Z_94DA79C1_0FDE_11D5_9579_000021DAEEA2_.wvu.FilterData" localSheetId="20" hidden="1">'dem30'!$C$19:$C$19</definedName>
    <definedName name="Z_94DA79C1_0FDE_11D5_9579_000021DAEEA2_.wvu.FilterData" localSheetId="21" hidden="1">'dem31'!#REF!</definedName>
    <definedName name="Z_94DA79C1_0FDE_11D5_9579_000021DAEEA2_.wvu.FilterData" localSheetId="22" hidden="1">'dem33'!#REF!</definedName>
    <definedName name="Z_94DA79C1_0FDE_11D5_9579_000021DAEEA2_.wvu.FilterData" localSheetId="23" hidden="1">'dem34'!#REF!</definedName>
    <definedName name="Z_94DA79C1_0FDE_11D5_9579_000021DAEEA2_.wvu.FilterData" localSheetId="24" hidden="1">'Dem35'!#REF!</definedName>
    <definedName name="Z_94DA79C1_0FDE_11D5_9579_000021DAEEA2_.wvu.FilterData" localSheetId="25" hidden="1">'dem37'!#REF!</definedName>
    <definedName name="Z_94DA79C1_0FDE_11D5_9579_000021DAEEA2_.wvu.FilterData" localSheetId="26" hidden="1">'dem38'!#REF!</definedName>
    <definedName name="Z_94DA79C1_0FDE_11D5_9579_000021DAEEA2_.wvu.FilterData" localSheetId="27" hidden="1">'dem40'!$C$16:$C$53</definedName>
    <definedName name="Z_94DA79C1_0FDE_11D5_9579_000021DAEEA2_.wvu.FilterData" localSheetId="28" hidden="1">dem40A!#REF!</definedName>
    <definedName name="Z_94DA79C1_0FDE_11D5_9579_000021DAEEA2_.wvu.FilterData" localSheetId="29" hidden="1">'dem41'!#REF!</definedName>
    <definedName name="Z_94DA79C1_0FDE_11D5_9579_000021DAEEA2_.wvu.FilterData" localSheetId="3" hidden="1">'dem5'!#REF!</definedName>
    <definedName name="Z_94DA79C1_0FDE_11D5_9579_000021DAEEA2_.wvu.FilterData" localSheetId="5" hidden="1">'dem7'!#REF!</definedName>
    <definedName name="Z_94DA79C1_0FDE_11D5_9579_000021DAEEA2_.wvu.FilterData" localSheetId="6" hidden="1">'dem8'!#REF!</definedName>
    <definedName name="Z_94DA79C1_0FDE_11D5_9579_000021DAEEA2_.wvu.FilterData" localSheetId="7" hidden="1">'dem9'!#REF!</definedName>
    <definedName name="Z_94DA79C1_0FDE_11D5_9579_000021DAEEA2_.wvu.FilterData" localSheetId="9" hidden="1">gov!#REF!</definedName>
    <definedName name="Z_94DA79C1_0FDE_11D5_9579_000021DAEEA2_.wvu.PrintArea" localSheetId="0" hidden="1">'dem1'!$A$1:$H$14</definedName>
    <definedName name="Z_94DA79C1_0FDE_11D5_9579_000021DAEEA2_.wvu.PrintArea" localSheetId="8" hidden="1">'dem12'!$A$2:$H$28</definedName>
    <definedName name="Z_94DA79C1_0FDE_11D5_9579_000021DAEEA2_.wvu.PrintArea" localSheetId="10" hidden="1">'dem13'!$A$1:$H$18</definedName>
    <definedName name="Z_94DA79C1_0FDE_11D5_9579_000021DAEEA2_.wvu.PrintArea" localSheetId="11" hidden="1">'dem14'!$A$1:$H$18</definedName>
    <definedName name="Z_94DA79C1_0FDE_11D5_9579_000021DAEEA2_.wvu.PrintArea" localSheetId="12" hidden="1">'dem15'!$A$1:$H$18</definedName>
    <definedName name="Z_94DA79C1_0FDE_11D5_9579_000021DAEEA2_.wvu.PrintArea" localSheetId="13" hidden="1">'dem16'!$A$1:$H$16</definedName>
    <definedName name="Z_94DA79C1_0FDE_11D5_9579_000021DAEEA2_.wvu.PrintArea" localSheetId="14" hidden="1">'dem17'!$A$1:$H$16</definedName>
    <definedName name="Z_94DA79C1_0FDE_11D5_9579_000021DAEEA2_.wvu.PrintArea" localSheetId="15" hidden="1">'dem19'!$A$1:$H$17</definedName>
    <definedName name="Z_94DA79C1_0FDE_11D5_9579_000021DAEEA2_.wvu.PrintArea" localSheetId="1" hidden="1">'dem2'!$A$1:$H$15</definedName>
    <definedName name="Z_94DA79C1_0FDE_11D5_9579_000021DAEEA2_.wvu.PrintArea" localSheetId="16" hidden="1">'dem20'!$A$1:$H$20</definedName>
    <definedName name="Z_94DA79C1_0FDE_11D5_9579_000021DAEEA2_.wvu.PrintArea" localSheetId="17" hidden="1">'dem24'!$A$1:$H$19</definedName>
    <definedName name="Z_94DA79C1_0FDE_11D5_9579_000021DAEEA2_.wvu.PrintArea" localSheetId="18" hidden="1">'dem27'!$A$1:$H$16</definedName>
    <definedName name="Z_94DA79C1_0FDE_11D5_9579_000021DAEEA2_.wvu.PrintArea" localSheetId="19" hidden="1">'dem28'!$A$1:$H$16</definedName>
    <definedName name="Z_94DA79C1_0FDE_11D5_9579_000021DAEEA2_.wvu.PrintArea" localSheetId="2" hidden="1">'dem3'!$A$1:$H$15</definedName>
    <definedName name="Z_94DA79C1_0FDE_11D5_9579_000021DAEEA2_.wvu.PrintArea" localSheetId="20" hidden="1">'dem30'!$A$1:$H$19</definedName>
    <definedName name="Z_94DA79C1_0FDE_11D5_9579_000021DAEEA2_.wvu.PrintArea" localSheetId="21" hidden="1">'dem31'!$A$1:$H$17</definedName>
    <definedName name="Z_94DA79C1_0FDE_11D5_9579_000021DAEEA2_.wvu.PrintArea" localSheetId="22" hidden="1">'dem33'!$A$1:$H$17</definedName>
    <definedName name="Z_94DA79C1_0FDE_11D5_9579_000021DAEEA2_.wvu.PrintArea" localSheetId="23" hidden="1">'dem34'!$A$1:$H$17</definedName>
    <definedName name="Z_94DA79C1_0FDE_11D5_9579_000021DAEEA2_.wvu.PrintArea" localSheetId="24" hidden="1">'Dem35'!$A$1:$H$17</definedName>
    <definedName name="Z_94DA79C1_0FDE_11D5_9579_000021DAEEA2_.wvu.PrintArea" localSheetId="25" hidden="1">'dem37'!$A$1:$H$15</definedName>
    <definedName name="Z_94DA79C1_0FDE_11D5_9579_000021DAEEA2_.wvu.PrintArea" localSheetId="26" hidden="1">'dem38'!$A$1:$H$17</definedName>
    <definedName name="Z_94DA79C1_0FDE_11D5_9579_000021DAEEA2_.wvu.PrintArea" localSheetId="27" hidden="1">'dem40'!$A$1:$M$53</definedName>
    <definedName name="Z_94DA79C1_0FDE_11D5_9579_000021DAEEA2_.wvu.PrintArea" localSheetId="28" hidden="1">dem40A!$A$1:$H$17</definedName>
    <definedName name="Z_94DA79C1_0FDE_11D5_9579_000021DAEEA2_.wvu.PrintArea" localSheetId="29" hidden="1">'dem41'!$A$2:$H$19</definedName>
    <definedName name="Z_94DA79C1_0FDE_11D5_9579_000021DAEEA2_.wvu.PrintArea" localSheetId="3" hidden="1">'dem5'!$A$1:$H$17</definedName>
    <definedName name="Z_94DA79C1_0FDE_11D5_9579_000021DAEEA2_.wvu.PrintArea" localSheetId="4" hidden="1">'dem6'!$A$1:$H$17</definedName>
    <definedName name="Z_94DA79C1_0FDE_11D5_9579_000021DAEEA2_.wvu.PrintArea" localSheetId="5" hidden="1">'dem7'!$A$1:$H$16</definedName>
    <definedName name="Z_94DA79C1_0FDE_11D5_9579_000021DAEEA2_.wvu.PrintArea" localSheetId="6" hidden="1">'dem8'!$A$1:$H$16</definedName>
    <definedName name="Z_94DA79C1_0FDE_11D5_9579_000021DAEEA2_.wvu.PrintArea" localSheetId="7" hidden="1">'dem9'!$A$1:$H$15</definedName>
    <definedName name="Z_94DA79C1_0FDE_11D5_9579_000021DAEEA2_.wvu.PrintArea" localSheetId="9" hidden="1">gov!$A$1:$H$16</definedName>
    <definedName name="Z_94DA79C1_0FDE_11D5_9579_000021DAEEA2_.wvu.PrintTitles" localSheetId="0" hidden="1">'dem1'!$12:$14</definedName>
    <definedName name="Z_94DA79C1_0FDE_11D5_9579_000021DAEEA2_.wvu.PrintTitles" localSheetId="8" hidden="1">'dem12'!$14:$16</definedName>
    <definedName name="Z_94DA79C1_0FDE_11D5_9579_000021DAEEA2_.wvu.PrintTitles" localSheetId="10" hidden="1">'dem13'!$15:$17</definedName>
    <definedName name="Z_94DA79C1_0FDE_11D5_9579_000021DAEEA2_.wvu.PrintTitles" localSheetId="11" hidden="1">'dem14'!$15:$17</definedName>
    <definedName name="Z_94DA79C1_0FDE_11D5_9579_000021DAEEA2_.wvu.PrintTitles" localSheetId="12" hidden="1">'dem15'!$15:$16</definedName>
    <definedName name="Z_94DA79C1_0FDE_11D5_9579_000021DAEEA2_.wvu.PrintTitles" localSheetId="13" hidden="1">'dem16'!$14:$16</definedName>
    <definedName name="Z_94DA79C1_0FDE_11D5_9579_000021DAEEA2_.wvu.PrintTitles" localSheetId="15" hidden="1">'dem19'!$15:$17</definedName>
    <definedName name="Z_94DA79C1_0FDE_11D5_9579_000021DAEEA2_.wvu.PrintTitles" localSheetId="1" hidden="1">'dem2'!$14:$15</definedName>
    <definedName name="Z_94DA79C1_0FDE_11D5_9579_000021DAEEA2_.wvu.PrintTitles" localSheetId="16" hidden="1">'dem20'!$19:$20</definedName>
    <definedName name="Z_94DA79C1_0FDE_11D5_9579_000021DAEEA2_.wvu.PrintTitles" localSheetId="17" hidden="1">'dem24'!$17:$19</definedName>
    <definedName name="Z_94DA79C1_0FDE_11D5_9579_000021DAEEA2_.wvu.PrintTitles" localSheetId="18" hidden="1">'dem27'!$14:$16</definedName>
    <definedName name="Z_94DA79C1_0FDE_11D5_9579_000021DAEEA2_.wvu.PrintTitles" localSheetId="19" hidden="1">'dem28'!$14:$16</definedName>
    <definedName name="Z_94DA79C1_0FDE_11D5_9579_000021DAEEA2_.wvu.PrintTitles" localSheetId="2" hidden="1">'dem3'!$13:$15</definedName>
    <definedName name="Z_94DA79C1_0FDE_11D5_9579_000021DAEEA2_.wvu.PrintTitles" localSheetId="20" hidden="1">'dem30'!$14:$16</definedName>
    <definedName name="Z_94DA79C1_0FDE_11D5_9579_000021DAEEA2_.wvu.PrintTitles" localSheetId="21" hidden="1">'dem31'!$15:$17</definedName>
    <definedName name="Z_94DA79C1_0FDE_11D5_9579_000021DAEEA2_.wvu.PrintTitles" localSheetId="22" hidden="1">'dem33'!$15:$17</definedName>
    <definedName name="Z_94DA79C1_0FDE_11D5_9579_000021DAEEA2_.wvu.PrintTitles" localSheetId="23" hidden="1">'dem34'!$15:$17</definedName>
    <definedName name="Z_94DA79C1_0FDE_11D5_9579_000021DAEEA2_.wvu.PrintTitles" localSheetId="24" hidden="1">'Dem35'!$15:$17</definedName>
    <definedName name="Z_94DA79C1_0FDE_11D5_9579_000021DAEEA2_.wvu.PrintTitles" localSheetId="25" hidden="1">'dem37'!$12:$14</definedName>
    <definedName name="Z_94DA79C1_0FDE_11D5_9579_000021DAEEA2_.wvu.PrintTitles" localSheetId="26" hidden="1">'dem38'!$15:$17</definedName>
    <definedName name="Z_94DA79C1_0FDE_11D5_9579_000021DAEEA2_.wvu.PrintTitles" localSheetId="27" hidden="1">'dem40'!$12:$14</definedName>
    <definedName name="Z_94DA79C1_0FDE_11D5_9579_000021DAEEA2_.wvu.PrintTitles" localSheetId="28" hidden="1">dem40A!$15:$17</definedName>
    <definedName name="Z_94DA79C1_0FDE_11D5_9579_000021DAEEA2_.wvu.PrintTitles" localSheetId="29" hidden="1">'dem41'!$16:$17</definedName>
    <definedName name="Z_94DA79C1_0FDE_11D5_9579_000021DAEEA2_.wvu.PrintTitles" localSheetId="3" hidden="1">'dem5'!$14:$17</definedName>
    <definedName name="Z_94DA79C1_0FDE_11D5_9579_000021DAEEA2_.wvu.PrintTitles" localSheetId="4" hidden="1">'dem6'!$16:$17</definedName>
    <definedName name="Z_94DA79C1_0FDE_11D5_9579_000021DAEEA2_.wvu.PrintTitles" localSheetId="5" hidden="1">'dem7'!$15:$16</definedName>
    <definedName name="Z_94DA79C1_0FDE_11D5_9579_000021DAEEA2_.wvu.PrintTitles" localSheetId="6" hidden="1">'dem8'!$14:$16</definedName>
    <definedName name="Z_94DA79C1_0FDE_11D5_9579_000021DAEEA2_.wvu.PrintTitles" localSheetId="7" hidden="1">'dem9'!$13:$15</definedName>
    <definedName name="Z_94DA79C1_0FDE_11D5_9579_000021DAEEA2_.wvu.PrintTitles" localSheetId="9" hidden="1">gov!$14:$16</definedName>
    <definedName name="Z_9F04AD3B_15DA_4D32_8B27_BA16A20022C6_.wvu.FilterData" localSheetId="26" hidden="1">'dem38'!$A$17:$H$18</definedName>
    <definedName name="Z_9F04AD3B_15DA_4D32_8B27_BA16A20022C6_.wvu.PrintArea" localSheetId="26" hidden="1">'dem38'!#REF!</definedName>
    <definedName name="Z_9F04AD3B_15DA_4D32_8B27_BA16A20022C6_.wvu.PrintTitles" localSheetId="26" hidden="1">'dem38'!$15:$17</definedName>
    <definedName name="Z_9F78B5A8_3734_4B3A_B983_D77210D9CF3A_.wvu.FilterData" localSheetId="0" hidden="1">'dem1'!#REF!</definedName>
    <definedName name="Z_9F78B5A8_3734_4B3A_B983_D77210D9CF3A_.wvu.PrintArea" localSheetId="0" hidden="1">'dem1'!$A$1:$H$40</definedName>
    <definedName name="Z_9F78B5A8_3734_4B3A_B983_D77210D9CF3A_.wvu.PrintTitles" localSheetId="0" hidden="1">'dem1'!$12:$14</definedName>
    <definedName name="Z_A1D4F895_248C_45AC_AB56_DBE99D2594FB_.wvu.FilterData" localSheetId="1" hidden="1">'dem2'!#REF!</definedName>
    <definedName name="Z_A1D4F895_248C_45AC_AB56_DBE99D2594FB_.wvu.PrintArea" localSheetId="1" hidden="1">'dem2'!$A$1:$H$15</definedName>
    <definedName name="Z_A1D4F895_248C_45AC_AB56_DBE99D2594FB_.wvu.PrintTitles" localSheetId="1" hidden="1">'dem2'!$14:$15</definedName>
    <definedName name="Z_A48B2B02_857B_4E03_8EC3_B83BCD408191_.wvu.Cols" localSheetId="13" hidden="1">'dem16'!$E:$F</definedName>
    <definedName name="Z_A48B2B02_857B_4E03_8EC3_B83BCD408191_.wvu.Cols" localSheetId="28" hidden="1">dem40A!$E:$F</definedName>
    <definedName name="Z_A48B2B02_857B_4E03_8EC3_B83BCD408191_.wvu.FilterData" localSheetId="0" hidden="1">'dem1'!$A$14:$H$16</definedName>
    <definedName name="Z_A48B2B02_857B_4E03_8EC3_B83BCD408191_.wvu.FilterData" localSheetId="8" hidden="1">'dem12'!$A$16:$K$28</definedName>
    <definedName name="Z_A48B2B02_857B_4E03_8EC3_B83BCD408191_.wvu.FilterData" localSheetId="10" hidden="1">'dem13'!$A$17:$H$18</definedName>
    <definedName name="Z_A48B2B02_857B_4E03_8EC3_B83BCD408191_.wvu.FilterData" localSheetId="11" hidden="1">'dem14'!$A$17:$H$17</definedName>
    <definedName name="Z_A48B2B02_857B_4E03_8EC3_B83BCD408191_.wvu.FilterData" localSheetId="12" hidden="1">'dem15'!$A$16:$H$18</definedName>
    <definedName name="Z_A48B2B02_857B_4E03_8EC3_B83BCD408191_.wvu.FilterData" localSheetId="13" hidden="1">'dem16'!$A$16:$H$18</definedName>
    <definedName name="Z_A48B2B02_857B_4E03_8EC3_B83BCD408191_.wvu.FilterData" localSheetId="14" hidden="1">'dem17'!$A$16:$H$16</definedName>
    <definedName name="Z_A48B2B02_857B_4E03_8EC3_B83BCD408191_.wvu.FilterData" localSheetId="15" hidden="1">'dem19'!$A$17:$I$17</definedName>
    <definedName name="Z_A48B2B02_857B_4E03_8EC3_B83BCD408191_.wvu.FilterData" localSheetId="1" hidden="1">'dem2'!$A$15:$K$15</definedName>
    <definedName name="Z_A48B2B02_857B_4E03_8EC3_B83BCD408191_.wvu.FilterData" localSheetId="16" hidden="1">'dem20'!$A$20:$H$22</definedName>
    <definedName name="Z_A48B2B02_857B_4E03_8EC3_B83BCD408191_.wvu.FilterData" localSheetId="17" hidden="1">'dem24'!$A$19:$H$32</definedName>
    <definedName name="Z_A48B2B02_857B_4E03_8EC3_B83BCD408191_.wvu.FilterData" localSheetId="18" hidden="1">'dem27'!$A$16:$V$28</definedName>
    <definedName name="Z_A48B2B02_857B_4E03_8EC3_B83BCD408191_.wvu.FilterData" localSheetId="19" hidden="1">'dem28'!$A$16:$V$17</definedName>
    <definedName name="Z_A48B2B02_857B_4E03_8EC3_B83BCD408191_.wvu.FilterData" localSheetId="2" hidden="1">'dem3'!$A$15:$J$15</definedName>
    <definedName name="Z_A48B2B02_857B_4E03_8EC3_B83BCD408191_.wvu.FilterData" localSheetId="20" hidden="1">'dem30'!$A$16:$L$16</definedName>
    <definedName name="Z_A48B2B02_857B_4E03_8EC3_B83BCD408191_.wvu.FilterData" localSheetId="21" hidden="1">'dem31'!$A$17:$H$17</definedName>
    <definedName name="Z_A48B2B02_857B_4E03_8EC3_B83BCD408191_.wvu.FilterData" localSheetId="22" hidden="1">'dem33'!$A$17:$H$17</definedName>
    <definedName name="Z_A48B2B02_857B_4E03_8EC3_B83BCD408191_.wvu.FilterData" localSheetId="23" hidden="1">'dem34'!$A$17:$H$18</definedName>
    <definedName name="Z_A48B2B02_857B_4E03_8EC3_B83BCD408191_.wvu.FilterData" localSheetId="24" hidden="1">'Dem35'!$A$17:$I$18</definedName>
    <definedName name="Z_A48B2B02_857B_4E03_8EC3_B83BCD408191_.wvu.FilterData" localSheetId="25" hidden="1">'dem37'!$A$15:$H$15</definedName>
    <definedName name="Z_A48B2B02_857B_4E03_8EC3_B83BCD408191_.wvu.FilterData" localSheetId="26" hidden="1">'dem38'!$A$17:$H$18</definedName>
    <definedName name="Z_A48B2B02_857B_4E03_8EC3_B83BCD408191_.wvu.FilterData" localSheetId="27" hidden="1">'dem40'!$A$14:$AD$14</definedName>
    <definedName name="Z_A48B2B02_857B_4E03_8EC3_B83BCD408191_.wvu.FilterData" localSheetId="28" hidden="1">dem40A!$A$17:$H$17</definedName>
    <definedName name="Z_A48B2B02_857B_4E03_8EC3_B83BCD408191_.wvu.FilterData" localSheetId="29" hidden="1">'dem41'!$A$17:$X$19</definedName>
    <definedName name="Z_A48B2B02_857B_4E03_8EC3_B83BCD408191_.wvu.FilterData" localSheetId="3" hidden="1">'dem5'!$A$17:$N$17</definedName>
    <definedName name="Z_A48B2B02_857B_4E03_8EC3_B83BCD408191_.wvu.FilterData" localSheetId="4" hidden="1">'dem6'!$A$17:$L$21</definedName>
    <definedName name="Z_A48B2B02_857B_4E03_8EC3_B83BCD408191_.wvu.FilterData" localSheetId="5" hidden="1">'dem7'!$A$16:$M$18</definedName>
    <definedName name="Z_A48B2B02_857B_4E03_8EC3_B83BCD408191_.wvu.FilterData" localSheetId="6" hidden="1">'dem8'!$A$16:$I$18</definedName>
    <definedName name="Z_A48B2B02_857B_4E03_8EC3_B83BCD408191_.wvu.FilterData" localSheetId="7" hidden="1">'dem9'!$A$15:$H$30</definedName>
    <definedName name="Z_A48B2B02_857B_4E03_8EC3_B83BCD408191_.wvu.FilterData" localSheetId="9" hidden="1">gov!$A$16:$I$16</definedName>
    <definedName name="Z_A48B2B02_857B_4E03_8EC3_B83BCD408191_.wvu.PrintArea" localSheetId="0" hidden="1">'dem1'!$A$1:$H$40</definedName>
    <definedName name="Z_A48B2B02_857B_4E03_8EC3_B83BCD408191_.wvu.PrintArea" localSheetId="8" hidden="1">'dem12'!$A$1:$H$35</definedName>
    <definedName name="Z_A48B2B02_857B_4E03_8EC3_B83BCD408191_.wvu.PrintArea" localSheetId="10" hidden="1">'dem13'!$A$1:$H$26</definedName>
    <definedName name="Z_A48B2B02_857B_4E03_8EC3_B83BCD408191_.wvu.PrintArea" localSheetId="11" hidden="1">'dem14'!$A$1:$H$18</definedName>
    <definedName name="Z_A48B2B02_857B_4E03_8EC3_B83BCD408191_.wvu.PrintArea" localSheetId="12" hidden="1">'dem15'!$A$1:$H$21</definedName>
    <definedName name="Z_A48B2B02_857B_4E03_8EC3_B83BCD408191_.wvu.PrintArea" localSheetId="13" hidden="1">'dem16'!$A$1:$H$28</definedName>
    <definedName name="Z_A48B2B02_857B_4E03_8EC3_B83BCD408191_.wvu.PrintArea" localSheetId="14" hidden="1">'dem17'!$A$1:$H$18</definedName>
    <definedName name="Z_A48B2B02_857B_4E03_8EC3_B83BCD408191_.wvu.PrintArea" localSheetId="15" hidden="1">'dem19'!$A$1:$H$19</definedName>
    <definedName name="Z_A48B2B02_857B_4E03_8EC3_B83BCD408191_.wvu.PrintArea" localSheetId="1" hidden="1">'dem2'!$A$1:$H$54</definedName>
    <definedName name="Z_A48B2B02_857B_4E03_8EC3_B83BCD408191_.wvu.PrintArea" localSheetId="16" hidden="1">'dem20'!$A$1:$H$23</definedName>
    <definedName name="Z_A48B2B02_857B_4E03_8EC3_B83BCD408191_.wvu.PrintArea" localSheetId="17" hidden="1">'dem24'!$A$1:$H$46</definedName>
    <definedName name="Z_A48B2B02_857B_4E03_8EC3_B83BCD408191_.wvu.PrintArea" localSheetId="18" hidden="1">'dem27'!$A$1:$H$29</definedName>
    <definedName name="Z_A48B2B02_857B_4E03_8EC3_B83BCD408191_.wvu.PrintArea" localSheetId="19" hidden="1">'dem28'!$A$1:$H$22</definedName>
    <definedName name="Z_A48B2B02_857B_4E03_8EC3_B83BCD408191_.wvu.PrintArea" localSheetId="2" hidden="1">'dem3'!$A$1:$H$44</definedName>
    <definedName name="Z_A48B2B02_857B_4E03_8EC3_B83BCD408191_.wvu.PrintArea" localSheetId="20" hidden="1">'dem30'!$A$1:$H$24</definedName>
    <definedName name="Z_A48B2B02_857B_4E03_8EC3_B83BCD408191_.wvu.PrintArea" localSheetId="21" hidden="1">'dem31'!$A$1:$H$18</definedName>
    <definedName name="Z_A48B2B02_857B_4E03_8EC3_B83BCD408191_.wvu.PrintArea" localSheetId="22" hidden="1">'dem33'!$A$1:$H$18</definedName>
    <definedName name="Z_A48B2B02_857B_4E03_8EC3_B83BCD408191_.wvu.PrintArea" localSheetId="23" hidden="1">'dem34'!$A$1:$H$19</definedName>
    <definedName name="Z_A48B2B02_857B_4E03_8EC3_B83BCD408191_.wvu.PrintArea" localSheetId="24" hidden="1">'Dem35'!$A$1:$H$34</definedName>
    <definedName name="Z_A48B2B02_857B_4E03_8EC3_B83BCD408191_.wvu.PrintArea" localSheetId="25" hidden="1">'dem37'!$A$1:$H$39</definedName>
    <definedName name="Z_A48B2B02_857B_4E03_8EC3_B83BCD408191_.wvu.PrintArea" localSheetId="26" hidden="1">'dem38'!$A$1:$H$19</definedName>
    <definedName name="Z_A48B2B02_857B_4E03_8EC3_B83BCD408191_.wvu.PrintArea" localSheetId="27" hidden="1">'dem40'!$A$1:$H$61</definedName>
    <definedName name="Z_A48B2B02_857B_4E03_8EC3_B83BCD408191_.wvu.PrintArea" localSheetId="28" hidden="1">dem40A!$A$1:$H$17</definedName>
    <definedName name="Z_A48B2B02_857B_4E03_8EC3_B83BCD408191_.wvu.PrintArea" localSheetId="29" hidden="1">'dem41'!$A$1:$H$19</definedName>
    <definedName name="Z_A48B2B02_857B_4E03_8EC3_B83BCD408191_.wvu.PrintArea" localSheetId="3" hidden="1">'dem5'!$A$1:$H$17</definedName>
    <definedName name="Z_A48B2B02_857B_4E03_8EC3_B83BCD408191_.wvu.PrintArea" localSheetId="4" hidden="1">'dem6'!$A$1:$H$24</definedName>
    <definedName name="Z_A48B2B02_857B_4E03_8EC3_B83BCD408191_.wvu.PrintArea" localSheetId="5" hidden="1">'dem7'!$A$1:$H$30</definedName>
    <definedName name="Z_A48B2B02_857B_4E03_8EC3_B83BCD408191_.wvu.PrintArea" localSheetId="6" hidden="1">'dem8'!$A$1:$H$39</definedName>
    <definedName name="Z_A48B2B02_857B_4E03_8EC3_B83BCD408191_.wvu.PrintArea" localSheetId="7" hidden="1">'dem9'!$A$1:$H$31</definedName>
    <definedName name="Z_A48B2B02_857B_4E03_8EC3_B83BCD408191_.wvu.PrintArea" localSheetId="9" hidden="1">gov!$A$1:$H$26</definedName>
    <definedName name="Z_A48B2B02_857B_4E03_8EC3_B83BCD408191_.wvu.PrintTitles" localSheetId="0" hidden="1">'dem1'!$12:$14</definedName>
    <definedName name="Z_A48B2B02_857B_4E03_8EC3_B83BCD408191_.wvu.PrintTitles" localSheetId="8" hidden="1">'dem12'!$14:$16</definedName>
    <definedName name="Z_A48B2B02_857B_4E03_8EC3_B83BCD408191_.wvu.PrintTitles" localSheetId="10" hidden="1">'dem13'!$15:$17</definedName>
    <definedName name="Z_A48B2B02_857B_4E03_8EC3_B83BCD408191_.wvu.PrintTitles" localSheetId="11" hidden="1">'dem14'!$15:$17</definedName>
    <definedName name="Z_A48B2B02_857B_4E03_8EC3_B83BCD408191_.wvu.PrintTitles" localSheetId="12" hidden="1">'dem15'!$15:$16</definedName>
    <definedName name="Z_A48B2B02_857B_4E03_8EC3_B83BCD408191_.wvu.PrintTitles" localSheetId="13" hidden="1">'dem16'!$14:$16</definedName>
    <definedName name="Z_A48B2B02_857B_4E03_8EC3_B83BCD408191_.wvu.PrintTitles" localSheetId="14" hidden="1">'dem17'!$13:$15</definedName>
    <definedName name="Z_A48B2B02_857B_4E03_8EC3_B83BCD408191_.wvu.PrintTitles" localSheetId="15" hidden="1">'dem19'!$15:$17</definedName>
    <definedName name="Z_A48B2B02_857B_4E03_8EC3_B83BCD408191_.wvu.PrintTitles" localSheetId="1" hidden="1">'dem2'!$14:$15</definedName>
    <definedName name="Z_A48B2B02_857B_4E03_8EC3_B83BCD408191_.wvu.PrintTitles" localSheetId="16" hidden="1">'dem20'!$19:$20</definedName>
    <definedName name="Z_A48B2B02_857B_4E03_8EC3_B83BCD408191_.wvu.PrintTitles" localSheetId="17" hidden="1">'dem24'!$17:$19</definedName>
    <definedName name="Z_A48B2B02_857B_4E03_8EC3_B83BCD408191_.wvu.PrintTitles" localSheetId="18" hidden="1">'dem27'!$14:$16</definedName>
    <definedName name="Z_A48B2B02_857B_4E03_8EC3_B83BCD408191_.wvu.PrintTitles" localSheetId="19" hidden="1">'dem28'!$14:$16</definedName>
    <definedName name="Z_A48B2B02_857B_4E03_8EC3_B83BCD408191_.wvu.PrintTitles" localSheetId="2" hidden="1">'dem3'!$13:$15</definedName>
    <definedName name="Z_A48B2B02_857B_4E03_8EC3_B83BCD408191_.wvu.PrintTitles" localSheetId="20" hidden="1">'dem30'!$14:$16</definedName>
    <definedName name="Z_A48B2B02_857B_4E03_8EC3_B83BCD408191_.wvu.PrintTitles" localSheetId="21" hidden="1">'dem31'!$15:$17</definedName>
    <definedName name="Z_A48B2B02_857B_4E03_8EC3_B83BCD408191_.wvu.PrintTitles" localSheetId="22" hidden="1">'dem33'!$15:$17</definedName>
    <definedName name="Z_A48B2B02_857B_4E03_8EC3_B83BCD408191_.wvu.PrintTitles" localSheetId="23" hidden="1">'dem34'!$15:$17</definedName>
    <definedName name="Z_A48B2B02_857B_4E03_8EC3_B83BCD408191_.wvu.PrintTitles" localSheetId="24" hidden="1">'Dem35'!$15:$17</definedName>
    <definedName name="Z_A48B2B02_857B_4E03_8EC3_B83BCD408191_.wvu.PrintTitles" localSheetId="25" hidden="1">'dem37'!$14:$15</definedName>
    <definedName name="Z_A48B2B02_857B_4E03_8EC3_B83BCD408191_.wvu.PrintTitles" localSheetId="26" hidden="1">'dem38'!$15:$17</definedName>
    <definedName name="Z_A48B2B02_857B_4E03_8EC3_B83BCD408191_.wvu.PrintTitles" localSheetId="27" hidden="1">'dem40'!$12:$14</definedName>
    <definedName name="Z_A48B2B02_857B_4E03_8EC3_B83BCD408191_.wvu.PrintTitles" localSheetId="28" hidden="1">dem40A!$15:$17</definedName>
    <definedName name="Z_A48B2B02_857B_4E03_8EC3_B83BCD408191_.wvu.PrintTitles" localSheetId="29" hidden="1">'dem41'!$16:$17</definedName>
    <definedName name="Z_A48B2B02_857B_4E03_8EC3_B83BCD408191_.wvu.PrintTitles" localSheetId="3" hidden="1">'dem5'!$16:$17</definedName>
    <definedName name="Z_A48B2B02_857B_4E03_8EC3_B83BCD408191_.wvu.PrintTitles" localSheetId="4" hidden="1">'dem6'!$14:$17</definedName>
    <definedName name="Z_A48B2B02_857B_4E03_8EC3_B83BCD408191_.wvu.PrintTitles" localSheetId="5" hidden="1">'dem7'!$15:$16</definedName>
    <definedName name="Z_A48B2B02_857B_4E03_8EC3_B83BCD408191_.wvu.PrintTitles" localSheetId="6" hidden="1">'dem8'!$14:$16</definedName>
    <definedName name="Z_A48B2B02_857B_4E03_8EC3_B83BCD408191_.wvu.PrintTitles" localSheetId="7" hidden="1">'dem9'!$13:$15</definedName>
    <definedName name="Z_A48B2B02_857B_4E03_8EC3_B83BCD408191_.wvu.PrintTitles" localSheetId="9" hidden="1">gov!$14:$16</definedName>
    <definedName name="Z_A48B2B02_857B_4E03_8EC3_B83BCD408191_.wvu.Rows" localSheetId="21" hidden="1">'dem31'!#REF!</definedName>
    <definedName name="Z_A48B2B02_857B_4E03_8EC3_B83BCD408191_.wvu.Rows" localSheetId="28" hidden="1">dem40A!#REF!</definedName>
    <definedName name="Z_A48B2B02_857B_4E03_8EC3_B83BCD408191_.wvu.Rows" localSheetId="29" hidden="1">'dem41'!$18:$18</definedName>
    <definedName name="Z_A70C513C_E676_47CF_B612_167A15FE912E_.wvu.FilterData" localSheetId="0" hidden="1">'dem1'!#REF!</definedName>
    <definedName name="Z_A70C513C_E676_47CF_B612_167A15FE912E_.wvu.PrintArea" localSheetId="0" hidden="1">'dem1'!$A$1:$H$40</definedName>
    <definedName name="Z_A70C513C_E676_47CF_B612_167A15FE912E_.wvu.PrintTitles" localSheetId="0" hidden="1">'dem1'!$12:$14</definedName>
    <definedName name="Z_A70C513C_E676_47CF_B612_167A15FE912E_.wvu.Rows" localSheetId="0" hidden="1">'dem1'!#REF!</definedName>
    <definedName name="Z_AB0B25A3_0912_441B_B755_8571BB521299_.wvu.FilterData" localSheetId="1" hidden="1">'dem2'!#REF!</definedName>
    <definedName name="Z_AB0B25A3_0912_441B_B755_8571BB521299_.wvu.PrintArea" localSheetId="1" hidden="1">'dem2'!$A$1:$H$15</definedName>
    <definedName name="Z_AB0B25A3_0912_441B_B755_8571BB521299_.wvu.PrintTitles" localSheetId="1" hidden="1">'dem2'!$14:$15</definedName>
    <definedName name="Z_AB0B25A3_0912_441B_B755_8571BB521299_.wvu.Rows" localSheetId="1" hidden="1">'dem2'!#REF!</definedName>
    <definedName name="Z_ABD99FA4_164C_11D6_A646_0050BA3D7AFD_.wvu.FilterData" localSheetId="10" hidden="1">'dem13'!#REF!</definedName>
    <definedName name="Z_ABD99FA5_164C_11D6_A646_0050BA3D7AFD_.wvu.FilterData" localSheetId="10" hidden="1">'dem13'!#REF!</definedName>
    <definedName name="Z_AFA347F0_C6A1_4A1F_BA38_B37FC71D710E_.wvu.FilterData" localSheetId="0" hidden="1">'dem1'!#REF!</definedName>
    <definedName name="Z_AFA347F0_C6A1_4A1F_BA38_B37FC71D710E_.wvu.PrintArea" localSheetId="0" hidden="1">'dem1'!$A$1:$H$40</definedName>
    <definedName name="Z_AFA347F0_C6A1_4A1F_BA38_B37FC71D710E_.wvu.PrintTitles" localSheetId="0" hidden="1">'dem1'!$12:$14</definedName>
    <definedName name="Z_AFA347F0_C6A1_4A1F_BA38_B37FC71D710E_.wvu.Rows" localSheetId="0" hidden="1">'dem1'!#REF!</definedName>
    <definedName name="Z_B4CB096A_161F_11D5_8064_004005726899_.wvu.FilterData" localSheetId="16" hidden="1">'dem20'!#REF!</definedName>
    <definedName name="Z_B4CB0970_161F_11D5_8064_004005726899_.wvu.FilterData" localSheetId="0" hidden="1">'dem1'!$A$1:$H$14</definedName>
    <definedName name="Z_B4CB0970_161F_11D5_8064_004005726899_.wvu.FilterData" localSheetId="20" hidden="1">'dem30'!$C$19:$C$19</definedName>
    <definedName name="Z_B4CB0970_161F_11D5_8064_004005726899_.wvu.FilterData" localSheetId="21" hidden="1">'dem31'!#REF!</definedName>
    <definedName name="Z_B4CB0970_161F_11D5_8064_004005726899_.wvu.FilterData" localSheetId="24" hidden="1">'Dem35'!#REF!</definedName>
    <definedName name="Z_B4CB0972_161F_11D5_8064_004005726899_.wvu.FilterData" localSheetId="10" hidden="1">'dem13'!#REF!</definedName>
    <definedName name="Z_B4CB0972_161F_11D5_8064_004005726899_.wvu.FilterData" localSheetId="20" hidden="1">'dem30'!$C$19:$C$19</definedName>
    <definedName name="Z_B4CB0972_161F_11D5_8064_004005726899_.wvu.FilterData" localSheetId="21" hidden="1">'dem31'!#REF!</definedName>
    <definedName name="Z_B4CB0972_161F_11D5_8064_004005726899_.wvu.FilterData" localSheetId="27" hidden="1">'dem40'!$C$16:$C$53</definedName>
    <definedName name="Z_B4CB0972_161F_11D5_8064_004005726899_.wvu.FilterData" localSheetId="28" hidden="1">dem40A!#REF!</definedName>
    <definedName name="Z_B4CB0972_161F_11D5_8064_004005726899_.wvu.FilterData" localSheetId="29" hidden="1">'dem41'!#REF!</definedName>
    <definedName name="Z_B4CB0976_161F_11D5_8064_004005726899_.wvu.FilterData" localSheetId="24" hidden="1">'Dem35'!#REF!</definedName>
    <definedName name="Z_B4CB0976_161F_11D5_8064_004005726899_.wvu.FilterData" localSheetId="25" hidden="1">'dem37'!#REF!</definedName>
    <definedName name="Z_B4CB0978_161F_11D5_8064_004005726899_.wvu.FilterData" localSheetId="24" hidden="1">'Dem35'!#REF!</definedName>
    <definedName name="Z_B4CB097C_161F_11D5_8064_004005726899_.wvu.FilterData" localSheetId="23" hidden="1">'dem34'!#REF!</definedName>
    <definedName name="Z_B4CB097C_161F_11D5_8064_004005726899_.wvu.FilterData" localSheetId="29" hidden="1">'dem41'!#REF!</definedName>
    <definedName name="Z_B4CB097F_161F_11D5_8064_004005726899_.wvu.FilterData" localSheetId="22" hidden="1">'dem33'!#REF!</definedName>
    <definedName name="Z_B4CB097F_161F_11D5_8064_004005726899_.wvu.FilterData" localSheetId="23" hidden="1">'dem34'!#REF!</definedName>
    <definedName name="Z_B4CB0981_161F_11D5_8064_004005726899_.wvu.FilterData" localSheetId="22" hidden="1">'dem33'!#REF!</definedName>
    <definedName name="Z_B4CB0985_161F_11D5_8064_004005726899_.wvu.FilterData" localSheetId="15" hidden="1">'dem19'!#REF!</definedName>
    <definedName name="Z_B4CB0987_161F_11D5_8064_004005726899_.wvu.FilterData" localSheetId="0" hidden="1">'dem1'!$A$1:$H$14</definedName>
    <definedName name="Z_B4CB098C_161F_11D5_8064_004005726899_.wvu.FilterData" localSheetId="10" hidden="1">'dem13'!#REF!</definedName>
    <definedName name="Z_B4CB098C_161F_11D5_8064_004005726899_.wvu.FilterData" localSheetId="12" hidden="1">'dem15'!#REF!</definedName>
    <definedName name="Z_B4CB098C_161F_11D5_8064_004005726899_.wvu.FilterData" localSheetId="1" hidden="1">'dem2'!#REF!</definedName>
    <definedName name="Z_B4CB098C_161F_11D5_8064_004005726899_.wvu.FilterData" localSheetId="2" hidden="1">'dem3'!#REF!</definedName>
    <definedName name="Z_B4CB098C_161F_11D5_8064_004005726899_.wvu.FilterData" localSheetId="26" hidden="1">'dem38'!#REF!</definedName>
    <definedName name="Z_B4CB098C_161F_11D5_8064_004005726899_.wvu.FilterData" localSheetId="27" hidden="1">'dem40'!$C$16:$C$53</definedName>
    <definedName name="Z_B4CB098C_161F_11D5_8064_004005726899_.wvu.FilterData" localSheetId="28" hidden="1">dem40A!#REF!</definedName>
    <definedName name="Z_B4CB098E_161F_11D5_8064_004005726899_.wvu.FilterData" localSheetId="0" hidden="1">'dem1'!$A$1:$H$14</definedName>
    <definedName name="Z_B4CB098E_161F_11D5_8064_004005726899_.wvu.FilterData" localSheetId="8" hidden="1">'dem12'!#REF!</definedName>
    <definedName name="Z_B4CB098E_161F_11D5_8064_004005726899_.wvu.FilterData" localSheetId="13" hidden="1">'dem16'!#REF!</definedName>
    <definedName name="Z_B4CB098E_161F_11D5_8064_004005726899_.wvu.FilterData" localSheetId="1" hidden="1">'dem2'!#REF!</definedName>
    <definedName name="Z_B4CB098E_161F_11D5_8064_004005726899_.wvu.FilterData" localSheetId="18" hidden="1">'dem27'!#REF!</definedName>
    <definedName name="Z_B4CB098E_161F_11D5_8064_004005726899_.wvu.FilterData" localSheetId="19" hidden="1">'dem28'!#REF!</definedName>
    <definedName name="Z_B4CB098E_161F_11D5_8064_004005726899_.wvu.FilterData" localSheetId="20" hidden="1">'dem30'!$C$19:$C$19</definedName>
    <definedName name="Z_B4CB098E_161F_11D5_8064_004005726899_.wvu.FilterData" localSheetId="21" hidden="1">'dem31'!#REF!</definedName>
    <definedName name="Z_B4CB098E_161F_11D5_8064_004005726899_.wvu.FilterData" localSheetId="27" hidden="1">'dem40'!$C$16:$C$53</definedName>
    <definedName name="Z_B4CB098E_161F_11D5_8064_004005726899_.wvu.FilterData" localSheetId="28" hidden="1">dem40A!#REF!</definedName>
    <definedName name="Z_B4CB0997_161F_11D5_8064_004005726899_.wvu.FilterData" localSheetId="0" hidden="1">'dem1'!$A$1:$H$14</definedName>
    <definedName name="Z_B4CB0997_161F_11D5_8064_004005726899_.wvu.FilterData" localSheetId="2" hidden="1">'dem3'!#REF!</definedName>
    <definedName name="Z_B4CB0997_161F_11D5_8064_004005726899_.wvu.FilterData" localSheetId="5" hidden="1">'dem7'!#REF!</definedName>
    <definedName name="Z_B4CB0997_161F_11D5_8064_004005726899_.wvu.FilterData" localSheetId="6" hidden="1">'dem8'!#REF!</definedName>
    <definedName name="Z_B4CB0997_161F_11D5_8064_004005726899_.wvu.FilterData" localSheetId="7" hidden="1">'dem9'!#REF!</definedName>
    <definedName name="Z_B4CB0997_161F_11D5_8064_004005726899_.wvu.FilterData" localSheetId="9" hidden="1">gov!#REF!</definedName>
    <definedName name="Z_B4CB0999_161F_11D5_8064_004005726899_.wvu.FilterData" localSheetId="8" hidden="1">'dem12'!#REF!</definedName>
    <definedName name="Z_B4CB0999_161F_11D5_8064_004005726899_.wvu.FilterData" localSheetId="10" hidden="1">'dem13'!#REF!</definedName>
    <definedName name="Z_B4CB0999_161F_11D5_8064_004005726899_.wvu.FilterData" localSheetId="13" hidden="1">'dem16'!#REF!</definedName>
    <definedName name="Z_B4CB0999_161F_11D5_8064_004005726899_.wvu.FilterData" localSheetId="15" hidden="1">'dem19'!#REF!</definedName>
    <definedName name="Z_B4CB099B_161F_11D5_8064_004005726899_.wvu.FilterData" localSheetId="18" hidden="1">'dem27'!#REF!</definedName>
    <definedName name="Z_B4CB099B_161F_11D5_8064_004005726899_.wvu.FilterData" localSheetId="19" hidden="1">'dem28'!#REF!</definedName>
    <definedName name="Z_B4CB099B_161F_11D5_8064_004005726899_.wvu.FilterData" localSheetId="20" hidden="1">'dem30'!$C$19:$C$19</definedName>
    <definedName name="Z_B4CB099B_161F_11D5_8064_004005726899_.wvu.FilterData" localSheetId="21" hidden="1">'dem31'!#REF!</definedName>
    <definedName name="Z_B4CB099B_161F_11D5_8064_004005726899_.wvu.FilterData" localSheetId="22" hidden="1">'dem33'!#REF!</definedName>
    <definedName name="Z_B4CB099B_161F_11D5_8064_004005726899_.wvu.FilterData" localSheetId="23" hidden="1">'dem34'!#REF!</definedName>
    <definedName name="Z_B4CB099E_161F_11D5_8064_004005726899_.wvu.FilterData" localSheetId="24" hidden="1">'Dem35'!#REF!</definedName>
    <definedName name="Z_B4CB099E_161F_11D5_8064_004005726899_.wvu.FilterData" localSheetId="26" hidden="1">'dem38'!#REF!</definedName>
    <definedName name="Z_B4CB099E_161F_11D5_8064_004005726899_.wvu.FilterData" localSheetId="27" hidden="1">'dem40'!$C$16:$C$53</definedName>
    <definedName name="Z_B4CB099E_161F_11D5_8064_004005726899_.wvu.FilterData" localSheetId="28" hidden="1">dem40A!#REF!</definedName>
    <definedName name="Z_B4CB099E_161F_11D5_8064_004005726899_.wvu.FilterData" localSheetId="29" hidden="1">'dem41'!#REF!</definedName>
    <definedName name="Z_BD6E05FB_E32C_11D8_B0E4_D198A259B264_.wvu.Cols" localSheetId="15" hidden="1">'dem19'!#REF!</definedName>
    <definedName name="Z_BD6E05FB_E32C_11D8_B0E4_D198A259B264_.wvu.FilterData" localSheetId="15" hidden="1">'dem19'!#REF!</definedName>
    <definedName name="Z_C53E5991_D6D8_4CAE_B4BC_940BDEA5DDD8_.wvu.FilterData" localSheetId="0" hidden="1">'dem1'!#REF!</definedName>
    <definedName name="Z_C53E5991_D6D8_4CAE_B4BC_940BDEA5DDD8_.wvu.PrintArea" localSheetId="0" hidden="1">'dem1'!$A$1:$H$40</definedName>
    <definedName name="Z_C53E5991_D6D8_4CAE_B4BC_940BDEA5DDD8_.wvu.PrintTitles" localSheetId="0" hidden="1">'dem1'!$12:$14</definedName>
    <definedName name="Z_C5F44875_2256_4473_BD8B_FE5F322CC657_.wvu.Cols" localSheetId="28" hidden="1">dem40A!$E:$F</definedName>
    <definedName name="Z_C5F44875_2256_4473_BD8B_FE5F322CC657_.wvu.FilterData" localSheetId="0" hidden="1">'dem1'!$A$14:$H$16</definedName>
    <definedName name="Z_C5F44875_2256_4473_BD8B_FE5F322CC657_.wvu.FilterData" localSheetId="8" hidden="1">'dem12'!$A$16:$K$28</definedName>
    <definedName name="Z_C5F44875_2256_4473_BD8B_FE5F322CC657_.wvu.FilterData" localSheetId="10" hidden="1">'dem13'!$A$17:$H$18</definedName>
    <definedName name="Z_C5F44875_2256_4473_BD8B_FE5F322CC657_.wvu.FilterData" localSheetId="11" hidden="1">'dem14'!$A$17:$H$17</definedName>
    <definedName name="Z_C5F44875_2256_4473_BD8B_FE5F322CC657_.wvu.FilterData" localSheetId="12" hidden="1">'dem15'!$A$16:$H$18</definedName>
    <definedName name="Z_C5F44875_2256_4473_BD8B_FE5F322CC657_.wvu.FilterData" localSheetId="13" hidden="1">'dem16'!$A$16:$H$18</definedName>
    <definedName name="Z_C5F44875_2256_4473_BD8B_FE5F322CC657_.wvu.FilterData" localSheetId="14" hidden="1">'dem17'!$A$16:$H$16</definedName>
    <definedName name="Z_C5F44875_2256_4473_BD8B_FE5F322CC657_.wvu.FilterData" localSheetId="15" hidden="1">'dem19'!$A$17:$I$17</definedName>
    <definedName name="Z_C5F44875_2256_4473_BD8B_FE5F322CC657_.wvu.FilterData" localSheetId="1" hidden="1">'dem2'!$A$15:$K$15</definedName>
    <definedName name="Z_C5F44875_2256_4473_BD8B_FE5F322CC657_.wvu.FilterData" localSheetId="16" hidden="1">'dem20'!$A$20:$H$22</definedName>
    <definedName name="Z_C5F44875_2256_4473_BD8B_FE5F322CC657_.wvu.FilterData" localSheetId="17" hidden="1">'dem24'!$A$19:$H$32</definedName>
    <definedName name="Z_C5F44875_2256_4473_BD8B_FE5F322CC657_.wvu.FilterData" localSheetId="18" hidden="1">'dem27'!$A$16:$V$28</definedName>
    <definedName name="Z_C5F44875_2256_4473_BD8B_FE5F322CC657_.wvu.FilterData" localSheetId="19" hidden="1">'dem28'!$A$16:$V$17</definedName>
    <definedName name="Z_C5F44875_2256_4473_BD8B_FE5F322CC657_.wvu.FilterData" localSheetId="2" hidden="1">'dem3'!$A$15:$J$15</definedName>
    <definedName name="Z_C5F44875_2256_4473_BD8B_FE5F322CC657_.wvu.FilterData" localSheetId="20" hidden="1">'dem30'!$A$16:$L$16</definedName>
    <definedName name="Z_C5F44875_2256_4473_BD8B_FE5F322CC657_.wvu.FilterData" localSheetId="21" hidden="1">'dem31'!$A$17:$H$17</definedName>
    <definedName name="Z_C5F44875_2256_4473_BD8B_FE5F322CC657_.wvu.FilterData" localSheetId="22" hidden="1">'dem33'!$A$17:$H$17</definedName>
    <definedName name="Z_C5F44875_2256_4473_BD8B_FE5F322CC657_.wvu.FilterData" localSheetId="23" hidden="1">'dem34'!$A$17:$H$18</definedName>
    <definedName name="Z_C5F44875_2256_4473_BD8B_FE5F322CC657_.wvu.FilterData" localSheetId="24" hidden="1">'Dem35'!$A$17:$I$18</definedName>
    <definedName name="Z_C5F44875_2256_4473_BD8B_FE5F322CC657_.wvu.FilterData" localSheetId="25" hidden="1">'dem37'!$A$15:$H$15</definedName>
    <definedName name="Z_C5F44875_2256_4473_BD8B_FE5F322CC657_.wvu.FilterData" localSheetId="26" hidden="1">'dem38'!$A$17:$H$18</definedName>
    <definedName name="Z_C5F44875_2256_4473_BD8B_FE5F322CC657_.wvu.FilterData" localSheetId="27" hidden="1">'dem40'!$A$14:$AD$14</definedName>
    <definedName name="Z_C5F44875_2256_4473_BD8B_FE5F322CC657_.wvu.FilterData" localSheetId="28" hidden="1">dem40A!$A$17:$H$17</definedName>
    <definedName name="Z_C5F44875_2256_4473_BD8B_FE5F322CC657_.wvu.FilterData" localSheetId="29" hidden="1">'dem41'!$A$17:$X$19</definedName>
    <definedName name="Z_C5F44875_2256_4473_BD8B_FE5F322CC657_.wvu.FilterData" localSheetId="3" hidden="1">'dem5'!$A$17:$N$17</definedName>
    <definedName name="Z_C5F44875_2256_4473_BD8B_FE5F322CC657_.wvu.FilterData" localSheetId="4" hidden="1">'dem6'!$A$17:$L$21</definedName>
    <definedName name="Z_C5F44875_2256_4473_BD8B_FE5F322CC657_.wvu.FilterData" localSheetId="5" hidden="1">'dem7'!$A$16:$M$18</definedName>
    <definedName name="Z_C5F44875_2256_4473_BD8B_FE5F322CC657_.wvu.FilterData" localSheetId="6" hidden="1">'dem8'!$A$16:$I$18</definedName>
    <definedName name="Z_C5F44875_2256_4473_BD8B_FE5F322CC657_.wvu.FilterData" localSheetId="7" hidden="1">'dem9'!$A$15:$H$30</definedName>
    <definedName name="Z_C5F44875_2256_4473_BD8B_FE5F322CC657_.wvu.FilterData" localSheetId="9" hidden="1">gov!$A$16:$I$16</definedName>
    <definedName name="Z_C5F44875_2256_4473_BD8B_FE5F322CC657_.wvu.PrintArea" localSheetId="0" hidden="1">'dem1'!$A$1:$H$40</definedName>
    <definedName name="Z_C5F44875_2256_4473_BD8B_FE5F322CC657_.wvu.PrintArea" localSheetId="8" hidden="1">'dem12'!$A$1:$H$35</definedName>
    <definedName name="Z_C5F44875_2256_4473_BD8B_FE5F322CC657_.wvu.PrintArea" localSheetId="10" hidden="1">'dem13'!$A$1:$H$26</definedName>
    <definedName name="Z_C5F44875_2256_4473_BD8B_FE5F322CC657_.wvu.PrintArea" localSheetId="11" hidden="1">'dem14'!$A$1:$H$18</definedName>
    <definedName name="Z_C5F44875_2256_4473_BD8B_FE5F322CC657_.wvu.PrintArea" localSheetId="12" hidden="1">'dem15'!$A$1:$H$21</definedName>
    <definedName name="Z_C5F44875_2256_4473_BD8B_FE5F322CC657_.wvu.PrintArea" localSheetId="13" hidden="1">'dem16'!$A$1:$H$28</definedName>
    <definedName name="Z_C5F44875_2256_4473_BD8B_FE5F322CC657_.wvu.PrintArea" localSheetId="14" hidden="1">'dem17'!$A$1:$H$18</definedName>
    <definedName name="Z_C5F44875_2256_4473_BD8B_FE5F322CC657_.wvu.PrintArea" localSheetId="15" hidden="1">'dem19'!$A$1:$H$19</definedName>
    <definedName name="Z_C5F44875_2256_4473_BD8B_FE5F322CC657_.wvu.PrintArea" localSheetId="1" hidden="1">'dem2'!$A$1:$H$54</definedName>
    <definedName name="Z_C5F44875_2256_4473_BD8B_FE5F322CC657_.wvu.PrintArea" localSheetId="16" hidden="1">'dem20'!$A$1:$H$23</definedName>
    <definedName name="Z_C5F44875_2256_4473_BD8B_FE5F322CC657_.wvu.PrintArea" localSheetId="17" hidden="1">'dem24'!$A$1:$H$46</definedName>
    <definedName name="Z_C5F44875_2256_4473_BD8B_FE5F322CC657_.wvu.PrintArea" localSheetId="18" hidden="1">'dem27'!$A$1:$H$29</definedName>
    <definedName name="Z_C5F44875_2256_4473_BD8B_FE5F322CC657_.wvu.PrintArea" localSheetId="19" hidden="1">'dem28'!$A$1:$H$22</definedName>
    <definedName name="Z_C5F44875_2256_4473_BD8B_FE5F322CC657_.wvu.PrintArea" localSheetId="2" hidden="1">'dem3'!$A$1:$H$44</definedName>
    <definedName name="Z_C5F44875_2256_4473_BD8B_FE5F322CC657_.wvu.PrintArea" localSheetId="20" hidden="1">'dem30'!$A$1:$H$24</definedName>
    <definedName name="Z_C5F44875_2256_4473_BD8B_FE5F322CC657_.wvu.PrintArea" localSheetId="21" hidden="1">'dem31'!$A$1:$H$18</definedName>
    <definedName name="Z_C5F44875_2256_4473_BD8B_FE5F322CC657_.wvu.PrintArea" localSheetId="22" hidden="1">'dem33'!$A$1:$H$18</definedName>
    <definedName name="Z_C5F44875_2256_4473_BD8B_FE5F322CC657_.wvu.PrintArea" localSheetId="23" hidden="1">'dem34'!$A$1:$H$19</definedName>
    <definedName name="Z_C5F44875_2256_4473_BD8B_FE5F322CC657_.wvu.PrintArea" localSheetId="24" hidden="1">'Dem35'!$A$1:$H$34</definedName>
    <definedName name="Z_C5F44875_2256_4473_BD8B_FE5F322CC657_.wvu.PrintArea" localSheetId="25" hidden="1">'dem37'!$A$1:$H$39</definedName>
    <definedName name="Z_C5F44875_2256_4473_BD8B_FE5F322CC657_.wvu.PrintArea" localSheetId="26" hidden="1">'dem38'!$A$1:$H$19</definedName>
    <definedName name="Z_C5F44875_2256_4473_BD8B_FE5F322CC657_.wvu.PrintArea" localSheetId="27" hidden="1">'dem40'!$A$1:$H$61</definedName>
    <definedName name="Z_C5F44875_2256_4473_BD8B_FE5F322CC657_.wvu.PrintArea" localSheetId="28" hidden="1">dem40A!$A$1:$H$17</definedName>
    <definedName name="Z_C5F44875_2256_4473_BD8B_FE5F322CC657_.wvu.PrintArea" localSheetId="29" hidden="1">'dem41'!$A$1:$H$19</definedName>
    <definedName name="Z_C5F44875_2256_4473_BD8B_FE5F322CC657_.wvu.PrintArea" localSheetId="3" hidden="1">'dem5'!$A$1:$H$17</definedName>
    <definedName name="Z_C5F44875_2256_4473_BD8B_FE5F322CC657_.wvu.PrintArea" localSheetId="4" hidden="1">'dem6'!$A$1:$H$24</definedName>
    <definedName name="Z_C5F44875_2256_4473_BD8B_FE5F322CC657_.wvu.PrintArea" localSheetId="5" hidden="1">'dem7'!$A$1:$H$30</definedName>
    <definedName name="Z_C5F44875_2256_4473_BD8B_FE5F322CC657_.wvu.PrintArea" localSheetId="6" hidden="1">'dem8'!$A$1:$H$39</definedName>
    <definedName name="Z_C5F44875_2256_4473_BD8B_FE5F322CC657_.wvu.PrintArea" localSheetId="7" hidden="1">'dem9'!$A$1:$H$31</definedName>
    <definedName name="Z_C5F44875_2256_4473_BD8B_FE5F322CC657_.wvu.PrintArea" localSheetId="9" hidden="1">gov!$A$1:$H$26</definedName>
    <definedName name="Z_C5F44875_2256_4473_BD8B_FE5F322CC657_.wvu.PrintTitles" localSheetId="0" hidden="1">'dem1'!$12:$14</definedName>
    <definedName name="Z_C5F44875_2256_4473_BD8B_FE5F322CC657_.wvu.PrintTitles" localSheetId="8" hidden="1">'dem12'!$14:$16</definedName>
    <definedName name="Z_C5F44875_2256_4473_BD8B_FE5F322CC657_.wvu.PrintTitles" localSheetId="10" hidden="1">'dem13'!$15:$17</definedName>
    <definedName name="Z_C5F44875_2256_4473_BD8B_FE5F322CC657_.wvu.PrintTitles" localSheetId="11" hidden="1">'dem14'!$15:$17</definedName>
    <definedName name="Z_C5F44875_2256_4473_BD8B_FE5F322CC657_.wvu.PrintTitles" localSheetId="12" hidden="1">'dem15'!$15:$16</definedName>
    <definedName name="Z_C5F44875_2256_4473_BD8B_FE5F322CC657_.wvu.PrintTitles" localSheetId="13" hidden="1">'dem16'!$14:$16</definedName>
    <definedName name="Z_C5F44875_2256_4473_BD8B_FE5F322CC657_.wvu.PrintTitles" localSheetId="14" hidden="1">'dem17'!$13:$15</definedName>
    <definedName name="Z_C5F44875_2256_4473_BD8B_FE5F322CC657_.wvu.PrintTitles" localSheetId="15" hidden="1">'dem19'!$15:$17</definedName>
    <definedName name="Z_C5F44875_2256_4473_BD8B_FE5F322CC657_.wvu.PrintTitles" localSheetId="1" hidden="1">'dem2'!$14:$15</definedName>
    <definedName name="Z_C5F44875_2256_4473_BD8B_FE5F322CC657_.wvu.PrintTitles" localSheetId="16" hidden="1">'dem20'!$19:$20</definedName>
    <definedName name="Z_C5F44875_2256_4473_BD8B_FE5F322CC657_.wvu.PrintTitles" localSheetId="17" hidden="1">'dem24'!$17:$19</definedName>
    <definedName name="Z_C5F44875_2256_4473_BD8B_FE5F322CC657_.wvu.PrintTitles" localSheetId="18" hidden="1">'dem27'!$14:$16</definedName>
    <definedName name="Z_C5F44875_2256_4473_BD8B_FE5F322CC657_.wvu.PrintTitles" localSheetId="19" hidden="1">'dem28'!$14:$16</definedName>
    <definedName name="Z_C5F44875_2256_4473_BD8B_FE5F322CC657_.wvu.PrintTitles" localSheetId="2" hidden="1">'dem3'!$13:$15</definedName>
    <definedName name="Z_C5F44875_2256_4473_BD8B_FE5F322CC657_.wvu.PrintTitles" localSheetId="20" hidden="1">'dem30'!$14:$16</definedName>
    <definedName name="Z_C5F44875_2256_4473_BD8B_FE5F322CC657_.wvu.PrintTitles" localSheetId="21" hidden="1">'dem31'!$15:$17</definedName>
    <definedName name="Z_C5F44875_2256_4473_BD8B_FE5F322CC657_.wvu.PrintTitles" localSheetId="22" hidden="1">'dem33'!$15:$17</definedName>
    <definedName name="Z_C5F44875_2256_4473_BD8B_FE5F322CC657_.wvu.PrintTitles" localSheetId="23" hidden="1">'dem34'!$15:$17</definedName>
    <definedName name="Z_C5F44875_2256_4473_BD8B_FE5F322CC657_.wvu.PrintTitles" localSheetId="24" hidden="1">'Dem35'!$15:$17</definedName>
    <definedName name="Z_C5F44875_2256_4473_BD8B_FE5F322CC657_.wvu.PrintTitles" localSheetId="25" hidden="1">'dem37'!$14:$15</definedName>
    <definedName name="Z_C5F44875_2256_4473_BD8B_FE5F322CC657_.wvu.PrintTitles" localSheetId="26" hidden="1">'dem38'!$15:$17</definedName>
    <definedName name="Z_C5F44875_2256_4473_BD8B_FE5F322CC657_.wvu.PrintTitles" localSheetId="27" hidden="1">'dem40'!$12:$14</definedName>
    <definedName name="Z_C5F44875_2256_4473_BD8B_FE5F322CC657_.wvu.PrintTitles" localSheetId="28" hidden="1">dem40A!$15:$17</definedName>
    <definedName name="Z_C5F44875_2256_4473_BD8B_FE5F322CC657_.wvu.PrintTitles" localSheetId="29" hidden="1">'dem41'!$16:$17</definedName>
    <definedName name="Z_C5F44875_2256_4473_BD8B_FE5F322CC657_.wvu.PrintTitles" localSheetId="3" hidden="1">'dem5'!$16:$17</definedName>
    <definedName name="Z_C5F44875_2256_4473_BD8B_FE5F322CC657_.wvu.PrintTitles" localSheetId="4" hidden="1">'dem6'!$14:$17</definedName>
    <definedName name="Z_C5F44875_2256_4473_BD8B_FE5F322CC657_.wvu.PrintTitles" localSheetId="5" hidden="1">'dem7'!$15:$16</definedName>
    <definedName name="Z_C5F44875_2256_4473_BD8B_FE5F322CC657_.wvu.PrintTitles" localSheetId="6" hidden="1">'dem8'!$14:$16</definedName>
    <definedName name="Z_C5F44875_2256_4473_BD8B_FE5F322CC657_.wvu.PrintTitles" localSheetId="7" hidden="1">'dem9'!$13:$15</definedName>
    <definedName name="Z_C5F44875_2256_4473_BD8B_FE5F322CC657_.wvu.PrintTitles" localSheetId="9" hidden="1">gov!$14:$16</definedName>
    <definedName name="Z_C5F44875_2256_4473_BD8B_FE5F322CC657_.wvu.Rows" localSheetId="21" hidden="1">'dem31'!#REF!</definedName>
    <definedName name="Z_C5F44875_2256_4473_BD8B_FE5F322CC657_.wvu.Rows" localSheetId="28" hidden="1">dem40A!#REF!</definedName>
    <definedName name="Z_C5F44875_2256_4473_BD8B_FE5F322CC657_.wvu.Rows" localSheetId="29" hidden="1">'dem41'!$18:$18</definedName>
    <definedName name="Z_C868F8C3_16D7_11D5_A68D_81D6213F5331_.wvu.Cols" localSheetId="0" hidden="1">'dem1'!#REF!</definedName>
    <definedName name="Z_C868F8C3_16D7_11D5_A68D_81D6213F5331_.wvu.Cols" localSheetId="8" hidden="1">'dem12'!#REF!</definedName>
    <definedName name="Z_C868F8C3_16D7_11D5_A68D_81D6213F5331_.wvu.Cols" localSheetId="10" hidden="1">'dem13'!#REF!</definedName>
    <definedName name="Z_C868F8C3_16D7_11D5_A68D_81D6213F5331_.wvu.Cols" localSheetId="13" hidden="1">'dem16'!#REF!</definedName>
    <definedName name="Z_C868F8C3_16D7_11D5_A68D_81D6213F5331_.wvu.Cols" localSheetId="15" hidden="1">'dem19'!#REF!</definedName>
    <definedName name="Z_C868F8C3_16D7_11D5_A68D_81D6213F5331_.wvu.Cols" localSheetId="1" hidden="1">'dem2'!#REF!</definedName>
    <definedName name="Z_C868F8C3_16D7_11D5_A68D_81D6213F5331_.wvu.Cols" localSheetId="18" hidden="1">'dem27'!#REF!</definedName>
    <definedName name="Z_C868F8C3_16D7_11D5_A68D_81D6213F5331_.wvu.Cols" localSheetId="19" hidden="1">'dem28'!#REF!</definedName>
    <definedName name="Z_C868F8C3_16D7_11D5_A68D_81D6213F5331_.wvu.Cols" localSheetId="2" hidden="1">'dem3'!#REF!</definedName>
    <definedName name="Z_C868F8C3_16D7_11D5_A68D_81D6213F5331_.wvu.Cols" localSheetId="20" hidden="1">'dem30'!#REF!</definedName>
    <definedName name="Z_C868F8C3_16D7_11D5_A68D_81D6213F5331_.wvu.Cols" localSheetId="21" hidden="1">'dem31'!#REF!</definedName>
    <definedName name="Z_C868F8C3_16D7_11D5_A68D_81D6213F5331_.wvu.Cols" localSheetId="22" hidden="1">'dem33'!#REF!</definedName>
    <definedName name="Z_C868F8C3_16D7_11D5_A68D_81D6213F5331_.wvu.Cols" localSheetId="23" hidden="1">'dem34'!#REF!</definedName>
    <definedName name="Z_C868F8C3_16D7_11D5_A68D_81D6213F5331_.wvu.Cols" localSheetId="24" hidden="1">'Dem35'!#REF!</definedName>
    <definedName name="Z_C868F8C3_16D7_11D5_A68D_81D6213F5331_.wvu.Cols" localSheetId="26" hidden="1">'dem38'!#REF!</definedName>
    <definedName name="Z_C868F8C3_16D7_11D5_A68D_81D6213F5331_.wvu.Cols" localSheetId="27" hidden="1">'dem40'!#REF!</definedName>
    <definedName name="Z_C868F8C3_16D7_11D5_A68D_81D6213F5331_.wvu.Cols" localSheetId="28" hidden="1">dem40A!#REF!</definedName>
    <definedName name="Z_C868F8C3_16D7_11D5_A68D_81D6213F5331_.wvu.Cols" localSheetId="29" hidden="1">'dem41'!#REF!</definedName>
    <definedName name="Z_C868F8C3_16D7_11D5_A68D_81D6213F5331_.wvu.Cols" localSheetId="5" hidden="1">'dem7'!#REF!</definedName>
    <definedName name="Z_C868F8C3_16D7_11D5_A68D_81D6213F5331_.wvu.Cols" localSheetId="6" hidden="1">'dem8'!#REF!</definedName>
    <definedName name="Z_C868F8C3_16D7_11D5_A68D_81D6213F5331_.wvu.Cols" localSheetId="7" hidden="1">'dem9'!#REF!</definedName>
    <definedName name="Z_C868F8C3_16D7_11D5_A68D_81D6213F5331_.wvu.Cols" localSheetId="9" hidden="1">gov!#REF!</definedName>
    <definedName name="Z_C868F8C3_16D7_11D5_A68D_81D6213F5331_.wvu.FilterData" localSheetId="0" hidden="1">'dem1'!$A$1:$H$14</definedName>
    <definedName name="Z_C868F8C3_16D7_11D5_A68D_81D6213F5331_.wvu.FilterData" localSheetId="8" hidden="1">'dem12'!#REF!</definedName>
    <definedName name="Z_C868F8C3_16D7_11D5_A68D_81D6213F5331_.wvu.FilterData" localSheetId="10" hidden="1">'dem13'!#REF!</definedName>
    <definedName name="Z_C868F8C3_16D7_11D5_A68D_81D6213F5331_.wvu.FilterData" localSheetId="12" hidden="1">'dem15'!#REF!</definedName>
    <definedName name="Z_C868F8C3_16D7_11D5_A68D_81D6213F5331_.wvu.FilterData" localSheetId="13" hidden="1">'dem16'!#REF!</definedName>
    <definedName name="Z_C868F8C3_16D7_11D5_A68D_81D6213F5331_.wvu.FilterData" localSheetId="15" hidden="1">'dem19'!#REF!</definedName>
    <definedName name="Z_C868F8C3_16D7_11D5_A68D_81D6213F5331_.wvu.FilterData" localSheetId="1" hidden="1">'dem2'!#REF!</definedName>
    <definedName name="Z_C868F8C3_16D7_11D5_A68D_81D6213F5331_.wvu.FilterData" localSheetId="16" hidden="1">'dem20'!#REF!</definedName>
    <definedName name="Z_C868F8C3_16D7_11D5_A68D_81D6213F5331_.wvu.FilterData" localSheetId="18" hidden="1">'dem27'!#REF!</definedName>
    <definedName name="Z_C868F8C3_16D7_11D5_A68D_81D6213F5331_.wvu.FilterData" localSheetId="19" hidden="1">'dem28'!#REF!</definedName>
    <definedName name="Z_C868F8C3_16D7_11D5_A68D_81D6213F5331_.wvu.FilterData" localSheetId="2" hidden="1">'dem3'!#REF!</definedName>
    <definedName name="Z_C868F8C3_16D7_11D5_A68D_81D6213F5331_.wvu.FilterData" localSheetId="20" hidden="1">'dem30'!$C$19:$C$19</definedName>
    <definedName name="Z_C868F8C3_16D7_11D5_A68D_81D6213F5331_.wvu.FilterData" localSheetId="21" hidden="1">'dem31'!#REF!</definedName>
    <definedName name="Z_C868F8C3_16D7_11D5_A68D_81D6213F5331_.wvu.FilterData" localSheetId="22" hidden="1">'dem33'!#REF!</definedName>
    <definedName name="Z_C868F8C3_16D7_11D5_A68D_81D6213F5331_.wvu.FilterData" localSheetId="23" hidden="1">'dem34'!#REF!</definedName>
    <definedName name="Z_C868F8C3_16D7_11D5_A68D_81D6213F5331_.wvu.FilterData" localSheetId="24" hidden="1">'Dem35'!#REF!</definedName>
    <definedName name="Z_C868F8C3_16D7_11D5_A68D_81D6213F5331_.wvu.FilterData" localSheetId="25" hidden="1">'dem37'!#REF!</definedName>
    <definedName name="Z_C868F8C3_16D7_11D5_A68D_81D6213F5331_.wvu.FilterData" localSheetId="26" hidden="1">'dem38'!#REF!</definedName>
    <definedName name="Z_C868F8C3_16D7_11D5_A68D_81D6213F5331_.wvu.FilterData" localSheetId="27" hidden="1">'dem40'!$C$16:$C$53</definedName>
    <definedName name="Z_C868F8C3_16D7_11D5_A68D_81D6213F5331_.wvu.FilterData" localSheetId="28" hidden="1">dem40A!#REF!</definedName>
    <definedName name="Z_C868F8C3_16D7_11D5_A68D_81D6213F5331_.wvu.FilterData" localSheetId="29" hidden="1">'dem41'!#REF!</definedName>
    <definedName name="Z_C868F8C3_16D7_11D5_A68D_81D6213F5331_.wvu.FilterData" localSheetId="3" hidden="1">'dem5'!#REF!</definedName>
    <definedName name="Z_C868F8C3_16D7_11D5_A68D_81D6213F5331_.wvu.FilterData" localSheetId="5" hidden="1">'dem7'!#REF!</definedName>
    <definedName name="Z_C868F8C3_16D7_11D5_A68D_81D6213F5331_.wvu.FilterData" localSheetId="6" hidden="1">'dem8'!#REF!</definedName>
    <definedName name="Z_C868F8C3_16D7_11D5_A68D_81D6213F5331_.wvu.FilterData" localSheetId="7" hidden="1">'dem9'!#REF!</definedName>
    <definedName name="Z_C868F8C3_16D7_11D5_A68D_81D6213F5331_.wvu.FilterData" localSheetId="9" hidden="1">gov!#REF!</definedName>
    <definedName name="Z_C868F8C3_16D7_11D5_A68D_81D6213F5331_.wvu.PrintArea" localSheetId="0" hidden="1">'dem1'!$A$1:$H$14</definedName>
    <definedName name="Z_C868F8C3_16D7_11D5_A68D_81D6213F5331_.wvu.PrintArea" localSheetId="8" hidden="1">'dem12'!$A$2:$H$28</definedName>
    <definedName name="Z_C868F8C3_16D7_11D5_A68D_81D6213F5331_.wvu.PrintArea" localSheetId="10" hidden="1">'dem13'!$A$1:$H$18</definedName>
    <definedName name="Z_C868F8C3_16D7_11D5_A68D_81D6213F5331_.wvu.PrintArea" localSheetId="11" hidden="1">'dem14'!$A$1:$H$18</definedName>
    <definedName name="Z_C868F8C3_16D7_11D5_A68D_81D6213F5331_.wvu.PrintArea" localSheetId="12" hidden="1">'dem15'!$A$1:$H$18</definedName>
    <definedName name="Z_C868F8C3_16D7_11D5_A68D_81D6213F5331_.wvu.PrintArea" localSheetId="13" hidden="1">'dem16'!$A$1:$H$16</definedName>
    <definedName name="Z_C868F8C3_16D7_11D5_A68D_81D6213F5331_.wvu.PrintArea" localSheetId="14" hidden="1">'dem17'!$A$1:$H$16</definedName>
    <definedName name="Z_C868F8C3_16D7_11D5_A68D_81D6213F5331_.wvu.PrintArea" localSheetId="15" hidden="1">'dem19'!$A$1:$H$17</definedName>
    <definedName name="Z_C868F8C3_16D7_11D5_A68D_81D6213F5331_.wvu.PrintArea" localSheetId="1" hidden="1">'dem2'!$A$1:$H$15</definedName>
    <definedName name="Z_C868F8C3_16D7_11D5_A68D_81D6213F5331_.wvu.PrintArea" localSheetId="16" hidden="1">'dem20'!$A$1:$H$20</definedName>
    <definedName name="Z_C868F8C3_16D7_11D5_A68D_81D6213F5331_.wvu.PrintArea" localSheetId="18" hidden="1">'dem27'!$A$1:$H$16</definedName>
    <definedName name="Z_C868F8C3_16D7_11D5_A68D_81D6213F5331_.wvu.PrintArea" localSheetId="19" hidden="1">'dem28'!$A$1:$H$16</definedName>
    <definedName name="Z_C868F8C3_16D7_11D5_A68D_81D6213F5331_.wvu.PrintArea" localSheetId="2" hidden="1">'dem3'!$A$1:$H$15</definedName>
    <definedName name="Z_C868F8C3_16D7_11D5_A68D_81D6213F5331_.wvu.PrintArea" localSheetId="20" hidden="1">'dem30'!$A$1:$H$19</definedName>
    <definedName name="Z_C868F8C3_16D7_11D5_A68D_81D6213F5331_.wvu.PrintArea" localSheetId="21" hidden="1">'dem31'!$A$1:$H$17</definedName>
    <definedName name="Z_C868F8C3_16D7_11D5_A68D_81D6213F5331_.wvu.PrintArea" localSheetId="22" hidden="1">'dem33'!$A$1:$H$17</definedName>
    <definedName name="Z_C868F8C3_16D7_11D5_A68D_81D6213F5331_.wvu.PrintArea" localSheetId="23" hidden="1">'dem34'!$A$1:$H$17</definedName>
    <definedName name="Z_C868F8C3_16D7_11D5_A68D_81D6213F5331_.wvu.PrintArea" localSheetId="26" hidden="1">'dem38'!$A$1:$H$17</definedName>
    <definedName name="Z_C868F8C3_16D7_11D5_A68D_81D6213F5331_.wvu.PrintArea" localSheetId="27" hidden="1">'dem40'!$A$1:$M$53</definedName>
    <definedName name="Z_C868F8C3_16D7_11D5_A68D_81D6213F5331_.wvu.PrintArea" localSheetId="28" hidden="1">dem40A!$A$1:$H$17</definedName>
    <definedName name="Z_C868F8C3_16D7_11D5_A68D_81D6213F5331_.wvu.PrintArea" localSheetId="29" hidden="1">'dem41'!$A$2:$H$19</definedName>
    <definedName name="Z_C868F8C3_16D7_11D5_A68D_81D6213F5331_.wvu.PrintArea" localSheetId="4" hidden="1">'dem6'!$A$1:$H$17</definedName>
    <definedName name="Z_C868F8C3_16D7_11D5_A68D_81D6213F5331_.wvu.PrintArea" localSheetId="5" hidden="1">'dem7'!$A$1:$H$16</definedName>
    <definedName name="Z_C868F8C3_16D7_11D5_A68D_81D6213F5331_.wvu.PrintArea" localSheetId="6" hidden="1">'dem8'!$A$1:$H$16</definedName>
    <definedName name="Z_C868F8C3_16D7_11D5_A68D_81D6213F5331_.wvu.PrintArea" localSheetId="7" hidden="1">'dem9'!$A$1:$H$15</definedName>
    <definedName name="Z_C868F8C3_16D7_11D5_A68D_81D6213F5331_.wvu.PrintArea" localSheetId="9" hidden="1">gov!$A$1:$H$16</definedName>
    <definedName name="Z_C868F8C3_16D7_11D5_A68D_81D6213F5331_.wvu.PrintTitles" localSheetId="0" hidden="1">'dem1'!$12:$14</definedName>
    <definedName name="Z_C868F8C3_16D7_11D5_A68D_81D6213F5331_.wvu.PrintTitles" localSheetId="8" hidden="1">'dem12'!$14:$16</definedName>
    <definedName name="Z_C868F8C3_16D7_11D5_A68D_81D6213F5331_.wvu.PrintTitles" localSheetId="10" hidden="1">'dem13'!$15:$17</definedName>
    <definedName name="Z_C868F8C3_16D7_11D5_A68D_81D6213F5331_.wvu.PrintTitles" localSheetId="11" hidden="1">'dem14'!$15:$17</definedName>
    <definedName name="Z_C868F8C3_16D7_11D5_A68D_81D6213F5331_.wvu.PrintTitles" localSheetId="12" hidden="1">'dem15'!$15:$16</definedName>
    <definedName name="Z_C868F8C3_16D7_11D5_A68D_81D6213F5331_.wvu.PrintTitles" localSheetId="13" hidden="1">'dem16'!$14:$16</definedName>
    <definedName name="Z_C868F8C3_16D7_11D5_A68D_81D6213F5331_.wvu.PrintTitles" localSheetId="15" hidden="1">'dem19'!$15:$17</definedName>
    <definedName name="Z_C868F8C3_16D7_11D5_A68D_81D6213F5331_.wvu.PrintTitles" localSheetId="1" hidden="1">'dem2'!$14:$15</definedName>
    <definedName name="Z_C868F8C3_16D7_11D5_A68D_81D6213F5331_.wvu.PrintTitles" localSheetId="16" hidden="1">'dem20'!$19:$20</definedName>
    <definedName name="Z_C868F8C3_16D7_11D5_A68D_81D6213F5331_.wvu.PrintTitles" localSheetId="17" hidden="1">'dem24'!$17:$19</definedName>
    <definedName name="Z_C868F8C3_16D7_11D5_A68D_81D6213F5331_.wvu.PrintTitles" localSheetId="18" hidden="1">'dem27'!$14:$16</definedName>
    <definedName name="Z_C868F8C3_16D7_11D5_A68D_81D6213F5331_.wvu.PrintTitles" localSheetId="19" hidden="1">'dem28'!$14:$16</definedName>
    <definedName name="Z_C868F8C3_16D7_11D5_A68D_81D6213F5331_.wvu.PrintTitles" localSheetId="2" hidden="1">'dem3'!$13:$15</definedName>
    <definedName name="Z_C868F8C3_16D7_11D5_A68D_81D6213F5331_.wvu.PrintTitles" localSheetId="20" hidden="1">'dem30'!$14:$16</definedName>
    <definedName name="Z_C868F8C3_16D7_11D5_A68D_81D6213F5331_.wvu.PrintTitles" localSheetId="21" hidden="1">'dem31'!$15:$17</definedName>
    <definedName name="Z_C868F8C3_16D7_11D5_A68D_81D6213F5331_.wvu.PrintTitles" localSheetId="22" hidden="1">'dem33'!$15:$17</definedName>
    <definedName name="Z_C868F8C3_16D7_11D5_A68D_81D6213F5331_.wvu.PrintTitles" localSheetId="23" hidden="1">'dem34'!$15:$17</definedName>
    <definedName name="Z_C868F8C3_16D7_11D5_A68D_81D6213F5331_.wvu.PrintTitles" localSheetId="24" hidden="1">'Dem35'!$15:$17</definedName>
    <definedName name="Z_C868F8C3_16D7_11D5_A68D_81D6213F5331_.wvu.PrintTitles" localSheetId="25" hidden="1">'dem37'!$12:$14</definedName>
    <definedName name="Z_C868F8C3_16D7_11D5_A68D_81D6213F5331_.wvu.PrintTitles" localSheetId="26" hidden="1">'dem38'!$15:$17</definedName>
    <definedName name="Z_C868F8C3_16D7_11D5_A68D_81D6213F5331_.wvu.PrintTitles" localSheetId="27" hidden="1">'dem40'!$12:$14</definedName>
    <definedName name="Z_C868F8C3_16D7_11D5_A68D_81D6213F5331_.wvu.PrintTitles" localSheetId="28" hidden="1">dem40A!$15:$17</definedName>
    <definedName name="Z_C868F8C3_16D7_11D5_A68D_81D6213F5331_.wvu.PrintTitles" localSheetId="29" hidden="1">'dem41'!$16:$17</definedName>
    <definedName name="Z_C868F8C3_16D7_11D5_A68D_81D6213F5331_.wvu.PrintTitles" localSheetId="3" hidden="1">'dem5'!$14:$17</definedName>
    <definedName name="Z_C868F8C3_16D7_11D5_A68D_81D6213F5331_.wvu.PrintTitles" localSheetId="4" hidden="1">'dem6'!$16:$17</definedName>
    <definedName name="Z_C868F8C3_16D7_11D5_A68D_81D6213F5331_.wvu.PrintTitles" localSheetId="5" hidden="1">'dem7'!$15:$16</definedName>
    <definedName name="Z_C868F8C3_16D7_11D5_A68D_81D6213F5331_.wvu.PrintTitles" localSheetId="6" hidden="1">'dem8'!$14:$16</definedName>
    <definedName name="Z_C868F8C3_16D7_11D5_A68D_81D6213F5331_.wvu.PrintTitles" localSheetId="7" hidden="1">'dem9'!$13:$15</definedName>
    <definedName name="Z_C868F8C3_16D7_11D5_A68D_81D6213F5331_.wvu.PrintTitles" localSheetId="9" hidden="1">gov!$14:$16</definedName>
    <definedName name="Z_C9005DB3_FAA8_4560_9BCE_49977A5934C6_.wvu.FilterData" localSheetId="1" hidden="1">'dem2'!#REF!</definedName>
    <definedName name="Z_C9005DB3_FAA8_4560_9BCE_49977A5934C6_.wvu.PrintArea" localSheetId="1" hidden="1">'dem2'!$A$1:$H$15</definedName>
    <definedName name="Z_C9005DB3_FAA8_4560_9BCE_49977A5934C6_.wvu.PrintTitles" localSheetId="1" hidden="1">'dem2'!$14:$15</definedName>
    <definedName name="Z_C9005DB3_FAA8_4560_9BCE_49977A5934C6_.wvu.Rows" localSheetId="1" hidden="1">'dem2'!#REF!</definedName>
    <definedName name="Z_D54C9B96_E403_11D5_96BD_004005726899_.wvu.FilterData" localSheetId="0" hidden="1">'dem1'!$A$1:$H$14</definedName>
    <definedName name="Z_D696C36C_B04F_4EC7_8D98_CAB0ECD67E1B_.wvu.FilterData" localSheetId="0" hidden="1">'dem1'!#REF!</definedName>
    <definedName name="Z_D696C36C_B04F_4EC7_8D98_CAB0ECD67E1B_.wvu.PrintArea" localSheetId="0" hidden="1">'dem1'!$A$1:$H$40</definedName>
    <definedName name="Z_D696C36C_B04F_4EC7_8D98_CAB0ECD67E1B_.wvu.PrintTitles" localSheetId="0" hidden="1">'dem1'!$12:$14</definedName>
    <definedName name="Z_D696C36C_B04F_4EC7_8D98_CAB0ECD67E1B_.wvu.Rows" localSheetId="0" hidden="1">'dem1'!#REF!</definedName>
    <definedName name="Z_DE3727A6_DA2F_4D46_8AA0_0235ACDE6AFB_.wvu.FilterData" localSheetId="0" hidden="1">'dem1'!#REF!</definedName>
    <definedName name="Z_DE3727A6_DA2F_4D46_8AA0_0235ACDE6AFB_.wvu.PrintArea" localSheetId="0" hidden="1">'dem1'!$A$1:$H$40</definedName>
    <definedName name="Z_DE3727A6_DA2F_4D46_8AA0_0235ACDE6AFB_.wvu.PrintTitles" localSheetId="0" hidden="1">'dem1'!$12:$14</definedName>
    <definedName name="Z_E57F7D2B_6C27_407B_9710_2828BB462CF1_.wvu.FilterData" localSheetId="1" hidden="1">'dem2'!#REF!</definedName>
    <definedName name="Z_E57F7D2B_6C27_407B_9710_2828BB462CF1_.wvu.PrintArea" localSheetId="1" hidden="1">'dem2'!$A$1:$H$15</definedName>
    <definedName name="Z_E57F7D2B_6C27_407B_9710_2828BB462CF1_.wvu.PrintTitles" localSheetId="1" hidden="1">'dem2'!$14:$15</definedName>
    <definedName name="Z_E57F7D2B_6C27_407B_9710_2828BB462CF1_.wvu.Rows" localSheetId="1" hidden="1">'dem2'!#REF!</definedName>
    <definedName name="Z_E5DF37BD_125C_11D5_8DC4_D0F5D88B3549_.wvu.Cols" localSheetId="0" hidden="1">'dem1'!#REF!</definedName>
    <definedName name="Z_E5DF37BD_125C_11D5_8DC4_D0F5D88B3549_.wvu.Cols" localSheetId="8" hidden="1">'dem12'!#REF!</definedName>
    <definedName name="Z_E5DF37BD_125C_11D5_8DC4_D0F5D88B3549_.wvu.Cols" localSheetId="10" hidden="1">'dem13'!#REF!</definedName>
    <definedName name="Z_E5DF37BD_125C_11D5_8DC4_D0F5D88B3549_.wvu.Cols" localSheetId="13" hidden="1">'dem16'!#REF!</definedName>
    <definedName name="Z_E5DF37BD_125C_11D5_8DC4_D0F5D88B3549_.wvu.Cols" localSheetId="15" hidden="1">'dem19'!#REF!</definedName>
    <definedName name="Z_E5DF37BD_125C_11D5_8DC4_D0F5D88B3549_.wvu.Cols" localSheetId="1" hidden="1">'dem2'!#REF!</definedName>
    <definedName name="Z_E5DF37BD_125C_11D5_8DC4_D0F5D88B3549_.wvu.Cols" localSheetId="18" hidden="1">'dem27'!#REF!</definedName>
    <definedName name="Z_E5DF37BD_125C_11D5_8DC4_D0F5D88B3549_.wvu.Cols" localSheetId="19" hidden="1">'dem28'!#REF!</definedName>
    <definedName name="Z_E5DF37BD_125C_11D5_8DC4_D0F5D88B3549_.wvu.Cols" localSheetId="2" hidden="1">'dem3'!#REF!</definedName>
    <definedName name="Z_E5DF37BD_125C_11D5_8DC4_D0F5D88B3549_.wvu.Cols" localSheetId="20" hidden="1">'dem30'!#REF!</definedName>
    <definedName name="Z_E5DF37BD_125C_11D5_8DC4_D0F5D88B3549_.wvu.Cols" localSheetId="21" hidden="1">'dem31'!#REF!</definedName>
    <definedName name="Z_E5DF37BD_125C_11D5_8DC4_D0F5D88B3549_.wvu.Cols" localSheetId="22" hidden="1">'dem33'!#REF!</definedName>
    <definedName name="Z_E5DF37BD_125C_11D5_8DC4_D0F5D88B3549_.wvu.Cols" localSheetId="23" hidden="1">'dem34'!#REF!</definedName>
    <definedName name="Z_E5DF37BD_125C_11D5_8DC4_D0F5D88B3549_.wvu.Cols" localSheetId="24" hidden="1">'Dem35'!#REF!</definedName>
    <definedName name="Z_E5DF37BD_125C_11D5_8DC4_D0F5D88B3549_.wvu.Cols" localSheetId="26" hidden="1">'dem38'!#REF!</definedName>
    <definedName name="Z_E5DF37BD_125C_11D5_8DC4_D0F5D88B3549_.wvu.Cols" localSheetId="27" hidden="1">'dem40'!#REF!</definedName>
    <definedName name="Z_E5DF37BD_125C_11D5_8DC4_D0F5D88B3549_.wvu.Cols" localSheetId="28" hidden="1">dem40A!#REF!</definedName>
    <definedName name="Z_E5DF37BD_125C_11D5_8DC4_D0F5D88B3549_.wvu.Cols" localSheetId="29" hidden="1">'dem41'!#REF!</definedName>
    <definedName name="Z_E5DF37BD_125C_11D5_8DC4_D0F5D88B3549_.wvu.Cols" localSheetId="5" hidden="1">'dem7'!#REF!</definedName>
    <definedName name="Z_E5DF37BD_125C_11D5_8DC4_D0F5D88B3549_.wvu.Cols" localSheetId="6" hidden="1">'dem8'!#REF!</definedName>
    <definedName name="Z_E5DF37BD_125C_11D5_8DC4_D0F5D88B3549_.wvu.Cols" localSheetId="7" hidden="1">'dem9'!#REF!</definedName>
    <definedName name="Z_E5DF37BD_125C_11D5_8DC4_D0F5D88B3549_.wvu.Cols" localSheetId="9" hidden="1">gov!#REF!</definedName>
    <definedName name="Z_E5DF37BD_125C_11D5_8DC4_D0F5D88B3549_.wvu.FilterData" localSheetId="0" hidden="1">'dem1'!$A$1:$H$14</definedName>
    <definedName name="Z_E5DF37BD_125C_11D5_8DC4_D0F5D88B3549_.wvu.FilterData" localSheetId="8" hidden="1">'dem12'!#REF!</definedName>
    <definedName name="Z_E5DF37BD_125C_11D5_8DC4_D0F5D88B3549_.wvu.FilterData" localSheetId="10" hidden="1">'dem13'!#REF!</definedName>
    <definedName name="Z_E5DF37BD_125C_11D5_8DC4_D0F5D88B3549_.wvu.FilterData" localSheetId="12" hidden="1">'dem15'!#REF!</definedName>
    <definedName name="Z_E5DF37BD_125C_11D5_8DC4_D0F5D88B3549_.wvu.FilterData" localSheetId="13" hidden="1">'dem16'!#REF!</definedName>
    <definedName name="Z_E5DF37BD_125C_11D5_8DC4_D0F5D88B3549_.wvu.FilterData" localSheetId="15" hidden="1">'dem19'!#REF!</definedName>
    <definedName name="Z_E5DF37BD_125C_11D5_8DC4_D0F5D88B3549_.wvu.FilterData" localSheetId="1" hidden="1">'dem2'!#REF!</definedName>
    <definedName name="Z_E5DF37BD_125C_11D5_8DC4_D0F5D88B3549_.wvu.FilterData" localSheetId="16" hidden="1">'dem20'!#REF!</definedName>
    <definedName name="Z_E5DF37BD_125C_11D5_8DC4_D0F5D88B3549_.wvu.FilterData" localSheetId="18" hidden="1">'dem27'!#REF!</definedName>
    <definedName name="Z_E5DF37BD_125C_11D5_8DC4_D0F5D88B3549_.wvu.FilterData" localSheetId="19" hidden="1">'dem28'!#REF!</definedName>
    <definedName name="Z_E5DF37BD_125C_11D5_8DC4_D0F5D88B3549_.wvu.FilterData" localSheetId="2" hidden="1">'dem3'!#REF!</definedName>
    <definedName name="Z_E5DF37BD_125C_11D5_8DC4_D0F5D88B3549_.wvu.FilterData" localSheetId="20" hidden="1">'dem30'!$C$19:$C$19</definedName>
    <definedName name="Z_E5DF37BD_125C_11D5_8DC4_D0F5D88B3549_.wvu.FilterData" localSheetId="21" hidden="1">'dem31'!#REF!</definedName>
    <definedName name="Z_E5DF37BD_125C_11D5_8DC4_D0F5D88B3549_.wvu.FilterData" localSheetId="22" hidden="1">'dem33'!#REF!</definedName>
    <definedName name="Z_E5DF37BD_125C_11D5_8DC4_D0F5D88B3549_.wvu.FilterData" localSheetId="23" hidden="1">'dem34'!#REF!</definedName>
    <definedName name="Z_E5DF37BD_125C_11D5_8DC4_D0F5D88B3549_.wvu.FilterData" localSheetId="24" hidden="1">'Dem35'!#REF!</definedName>
    <definedName name="Z_E5DF37BD_125C_11D5_8DC4_D0F5D88B3549_.wvu.FilterData" localSheetId="25" hidden="1">'dem37'!#REF!</definedName>
    <definedName name="Z_E5DF37BD_125C_11D5_8DC4_D0F5D88B3549_.wvu.FilterData" localSheetId="26" hidden="1">'dem38'!#REF!</definedName>
    <definedName name="Z_E5DF37BD_125C_11D5_8DC4_D0F5D88B3549_.wvu.FilterData" localSheetId="27" hidden="1">'dem40'!$C$16:$C$53</definedName>
    <definedName name="Z_E5DF37BD_125C_11D5_8DC4_D0F5D88B3549_.wvu.FilterData" localSheetId="28" hidden="1">dem40A!#REF!</definedName>
    <definedName name="Z_E5DF37BD_125C_11D5_8DC4_D0F5D88B3549_.wvu.FilterData" localSheetId="29" hidden="1">'dem41'!#REF!</definedName>
    <definedName name="Z_E5DF37BD_125C_11D5_8DC4_D0F5D88B3549_.wvu.FilterData" localSheetId="3" hidden="1">'dem5'!#REF!</definedName>
    <definedName name="Z_E5DF37BD_125C_11D5_8DC4_D0F5D88B3549_.wvu.FilterData" localSheetId="5" hidden="1">'dem7'!#REF!</definedName>
    <definedName name="Z_E5DF37BD_125C_11D5_8DC4_D0F5D88B3549_.wvu.FilterData" localSheetId="6" hidden="1">'dem8'!#REF!</definedName>
    <definedName name="Z_E5DF37BD_125C_11D5_8DC4_D0F5D88B3549_.wvu.FilterData" localSheetId="7" hidden="1">'dem9'!#REF!</definedName>
    <definedName name="Z_E5DF37BD_125C_11D5_8DC4_D0F5D88B3549_.wvu.FilterData" localSheetId="9" hidden="1">gov!#REF!</definedName>
    <definedName name="Z_E5DF37BD_125C_11D5_8DC4_D0F5D88B3549_.wvu.PrintArea" localSheetId="0" hidden="1">'dem1'!$A$1:$H$14</definedName>
    <definedName name="Z_E5DF37BD_125C_11D5_8DC4_D0F5D88B3549_.wvu.PrintArea" localSheetId="8" hidden="1">'dem12'!$A$2:$H$28</definedName>
    <definedName name="Z_E5DF37BD_125C_11D5_8DC4_D0F5D88B3549_.wvu.PrintArea" localSheetId="10" hidden="1">'dem13'!$A$1:$H$18</definedName>
    <definedName name="Z_E5DF37BD_125C_11D5_8DC4_D0F5D88B3549_.wvu.PrintArea" localSheetId="11" hidden="1">'dem14'!$A$1:$H$18</definedName>
    <definedName name="Z_E5DF37BD_125C_11D5_8DC4_D0F5D88B3549_.wvu.PrintArea" localSheetId="12" hidden="1">'dem15'!$A$1:$H$18</definedName>
    <definedName name="Z_E5DF37BD_125C_11D5_8DC4_D0F5D88B3549_.wvu.PrintArea" localSheetId="13" hidden="1">'dem16'!$A$1:$H$16</definedName>
    <definedName name="Z_E5DF37BD_125C_11D5_8DC4_D0F5D88B3549_.wvu.PrintArea" localSheetId="14" hidden="1">'dem17'!$A$1:$H$16</definedName>
    <definedName name="Z_E5DF37BD_125C_11D5_8DC4_D0F5D88B3549_.wvu.PrintArea" localSheetId="15" hidden="1">'dem19'!$A$1:$H$17</definedName>
    <definedName name="Z_E5DF37BD_125C_11D5_8DC4_D0F5D88B3549_.wvu.PrintArea" localSheetId="1" hidden="1">'dem2'!$A$1:$H$15</definedName>
    <definedName name="Z_E5DF37BD_125C_11D5_8DC4_D0F5D88B3549_.wvu.PrintArea" localSheetId="16" hidden="1">'dem20'!$A$1:$H$20</definedName>
    <definedName name="Z_E5DF37BD_125C_11D5_8DC4_D0F5D88B3549_.wvu.PrintArea" localSheetId="17" hidden="1">'dem24'!$A$1:$H$19</definedName>
    <definedName name="Z_E5DF37BD_125C_11D5_8DC4_D0F5D88B3549_.wvu.PrintArea" localSheetId="18" hidden="1">'dem27'!$A$1:$H$16</definedName>
    <definedName name="Z_E5DF37BD_125C_11D5_8DC4_D0F5D88B3549_.wvu.PrintArea" localSheetId="19" hidden="1">'dem28'!$A$1:$H$16</definedName>
    <definedName name="Z_E5DF37BD_125C_11D5_8DC4_D0F5D88B3549_.wvu.PrintArea" localSheetId="2" hidden="1">'dem3'!$A$1:$H$15</definedName>
    <definedName name="Z_E5DF37BD_125C_11D5_8DC4_D0F5D88B3549_.wvu.PrintArea" localSheetId="20" hidden="1">'dem30'!$A$1:$H$19</definedName>
    <definedName name="Z_E5DF37BD_125C_11D5_8DC4_D0F5D88B3549_.wvu.PrintArea" localSheetId="21" hidden="1">'dem31'!$A$1:$H$17</definedName>
    <definedName name="Z_E5DF37BD_125C_11D5_8DC4_D0F5D88B3549_.wvu.PrintArea" localSheetId="22" hidden="1">'dem33'!$A$1:$H$17</definedName>
    <definedName name="Z_E5DF37BD_125C_11D5_8DC4_D0F5D88B3549_.wvu.PrintArea" localSheetId="23" hidden="1">'dem34'!$A$1:$H$17</definedName>
    <definedName name="Z_E5DF37BD_125C_11D5_8DC4_D0F5D88B3549_.wvu.PrintArea" localSheetId="24" hidden="1">'Dem35'!$A$1:$H$17</definedName>
    <definedName name="Z_E5DF37BD_125C_11D5_8DC4_D0F5D88B3549_.wvu.PrintArea" localSheetId="25" hidden="1">'dem37'!$A$1:$H$15</definedName>
    <definedName name="Z_E5DF37BD_125C_11D5_8DC4_D0F5D88B3549_.wvu.PrintArea" localSheetId="26" hidden="1">'dem38'!$A$1:$H$17</definedName>
    <definedName name="Z_E5DF37BD_125C_11D5_8DC4_D0F5D88B3549_.wvu.PrintArea" localSheetId="27" hidden="1">'dem40'!$A$1:$M$53</definedName>
    <definedName name="Z_E5DF37BD_125C_11D5_8DC4_D0F5D88B3549_.wvu.PrintArea" localSheetId="28" hidden="1">dem40A!$A$1:$H$17</definedName>
    <definedName name="Z_E5DF37BD_125C_11D5_8DC4_D0F5D88B3549_.wvu.PrintArea" localSheetId="29" hidden="1">'dem41'!$A$2:$H$19</definedName>
    <definedName name="Z_E5DF37BD_125C_11D5_8DC4_D0F5D88B3549_.wvu.PrintArea" localSheetId="3" hidden="1">'dem5'!$A$1:$H$17</definedName>
    <definedName name="Z_E5DF37BD_125C_11D5_8DC4_D0F5D88B3549_.wvu.PrintArea" localSheetId="4" hidden="1">'dem6'!$A$1:$H$17</definedName>
    <definedName name="Z_E5DF37BD_125C_11D5_8DC4_D0F5D88B3549_.wvu.PrintArea" localSheetId="5" hidden="1">'dem7'!$A$1:$H$16</definedName>
    <definedName name="Z_E5DF37BD_125C_11D5_8DC4_D0F5D88B3549_.wvu.PrintArea" localSheetId="6" hidden="1">'dem8'!$A$1:$H$16</definedName>
    <definedName name="Z_E5DF37BD_125C_11D5_8DC4_D0F5D88B3549_.wvu.PrintArea" localSheetId="7" hidden="1">'dem9'!$A$1:$H$15</definedName>
    <definedName name="Z_E5DF37BD_125C_11D5_8DC4_D0F5D88B3549_.wvu.PrintArea" localSheetId="9" hidden="1">gov!$A$1:$H$16</definedName>
    <definedName name="Z_E5DF37BD_125C_11D5_8DC4_D0F5D88B3549_.wvu.PrintTitles" localSheetId="0" hidden="1">'dem1'!$12:$14</definedName>
    <definedName name="Z_E5DF37BD_125C_11D5_8DC4_D0F5D88B3549_.wvu.PrintTitles" localSheetId="8" hidden="1">'dem12'!$14:$16</definedName>
    <definedName name="Z_E5DF37BD_125C_11D5_8DC4_D0F5D88B3549_.wvu.PrintTitles" localSheetId="10" hidden="1">'dem13'!$15:$17</definedName>
    <definedName name="Z_E5DF37BD_125C_11D5_8DC4_D0F5D88B3549_.wvu.PrintTitles" localSheetId="11" hidden="1">'dem14'!$15:$17</definedName>
    <definedName name="Z_E5DF37BD_125C_11D5_8DC4_D0F5D88B3549_.wvu.PrintTitles" localSheetId="12" hidden="1">'dem15'!$15:$16</definedName>
    <definedName name="Z_E5DF37BD_125C_11D5_8DC4_D0F5D88B3549_.wvu.PrintTitles" localSheetId="13" hidden="1">'dem16'!$14:$16</definedName>
    <definedName name="Z_E5DF37BD_125C_11D5_8DC4_D0F5D88B3549_.wvu.PrintTitles" localSheetId="15" hidden="1">'dem19'!$15:$17</definedName>
    <definedName name="Z_E5DF37BD_125C_11D5_8DC4_D0F5D88B3549_.wvu.PrintTitles" localSheetId="1" hidden="1">'dem2'!$14:$15</definedName>
    <definedName name="Z_E5DF37BD_125C_11D5_8DC4_D0F5D88B3549_.wvu.PrintTitles" localSheetId="16" hidden="1">'dem20'!$19:$20</definedName>
    <definedName name="Z_E5DF37BD_125C_11D5_8DC4_D0F5D88B3549_.wvu.PrintTitles" localSheetId="17" hidden="1">'dem24'!$17:$19</definedName>
    <definedName name="Z_E5DF37BD_125C_11D5_8DC4_D0F5D88B3549_.wvu.PrintTitles" localSheetId="18" hidden="1">'dem27'!$14:$16</definedName>
    <definedName name="Z_E5DF37BD_125C_11D5_8DC4_D0F5D88B3549_.wvu.PrintTitles" localSheetId="19" hidden="1">'dem28'!$14:$16</definedName>
    <definedName name="Z_E5DF37BD_125C_11D5_8DC4_D0F5D88B3549_.wvu.PrintTitles" localSheetId="2" hidden="1">'dem3'!$13:$15</definedName>
    <definedName name="Z_E5DF37BD_125C_11D5_8DC4_D0F5D88B3549_.wvu.PrintTitles" localSheetId="20" hidden="1">'dem30'!$14:$16</definedName>
    <definedName name="Z_E5DF37BD_125C_11D5_8DC4_D0F5D88B3549_.wvu.PrintTitles" localSheetId="21" hidden="1">'dem31'!$15:$17</definedName>
    <definedName name="Z_E5DF37BD_125C_11D5_8DC4_D0F5D88B3549_.wvu.PrintTitles" localSheetId="22" hidden="1">'dem33'!$15:$17</definedName>
    <definedName name="Z_E5DF37BD_125C_11D5_8DC4_D0F5D88B3549_.wvu.PrintTitles" localSheetId="23" hidden="1">'dem34'!$15:$17</definedName>
    <definedName name="Z_E5DF37BD_125C_11D5_8DC4_D0F5D88B3549_.wvu.PrintTitles" localSheetId="24" hidden="1">'Dem35'!$15:$17</definedName>
    <definedName name="Z_E5DF37BD_125C_11D5_8DC4_D0F5D88B3549_.wvu.PrintTitles" localSheetId="25" hidden="1">'dem37'!$12:$14</definedName>
    <definedName name="Z_E5DF37BD_125C_11D5_8DC4_D0F5D88B3549_.wvu.PrintTitles" localSheetId="26" hidden="1">'dem38'!$15:$17</definedName>
    <definedName name="Z_E5DF37BD_125C_11D5_8DC4_D0F5D88B3549_.wvu.PrintTitles" localSheetId="27" hidden="1">'dem40'!$12:$14</definedName>
    <definedName name="Z_E5DF37BD_125C_11D5_8DC4_D0F5D88B3549_.wvu.PrintTitles" localSheetId="28" hidden="1">dem40A!$15:$17</definedName>
    <definedName name="Z_E5DF37BD_125C_11D5_8DC4_D0F5D88B3549_.wvu.PrintTitles" localSheetId="29" hidden="1">'dem41'!$16:$17</definedName>
    <definedName name="Z_E5DF37BD_125C_11D5_8DC4_D0F5D88B3549_.wvu.PrintTitles" localSheetId="3" hidden="1">'dem5'!$14:$17</definedName>
    <definedName name="Z_E5DF37BD_125C_11D5_8DC4_D0F5D88B3549_.wvu.PrintTitles" localSheetId="4" hidden="1">'dem6'!$16:$17</definedName>
    <definedName name="Z_E5DF37BD_125C_11D5_8DC4_D0F5D88B3549_.wvu.PrintTitles" localSheetId="5" hidden="1">'dem7'!$15:$16</definedName>
    <definedName name="Z_E5DF37BD_125C_11D5_8DC4_D0F5D88B3549_.wvu.PrintTitles" localSheetId="6" hidden="1">'dem8'!$14:$16</definedName>
    <definedName name="Z_E5DF37BD_125C_11D5_8DC4_D0F5D88B3549_.wvu.PrintTitles" localSheetId="7" hidden="1">'dem9'!$13:$15</definedName>
    <definedName name="Z_E5DF37BD_125C_11D5_8DC4_D0F5D88B3549_.wvu.PrintTitles" localSheetId="9" hidden="1">gov!$14:$16</definedName>
    <definedName name="Z_ED6647A4_1622_11D5_96DF_000021E43CDF_.wvu.PrintArea" localSheetId="24" hidden="1">'Dem35'!$A$1:$H$17</definedName>
    <definedName name="Z_F1215AA8_B223_4341_85DA_07CDA54E4815_.wvu.FilterData" localSheetId="0" hidden="1">'dem1'!#REF!</definedName>
    <definedName name="Z_F1215AA8_B223_4341_85DA_07CDA54E4815_.wvu.PrintArea" localSheetId="0" hidden="1">'dem1'!$A$1:$H$40</definedName>
    <definedName name="Z_F1215AA8_B223_4341_85DA_07CDA54E4815_.wvu.PrintTitles" localSheetId="0" hidden="1">'dem1'!$12:$14</definedName>
    <definedName name="Z_F1215AA8_B223_4341_85DA_07CDA54E4815_.wvu.Rows" localSheetId="0" hidden="1">'dem1'!#REF!</definedName>
    <definedName name="Z_F1391393_1D1C_410F_A76B_773FA6985814_.wvu.PrintArea" localSheetId="26" hidden="1">'dem38'!#REF!</definedName>
    <definedName name="Z_F1391393_1D1C_410F_A76B_773FA6985814_.wvu.PrintTitles" localSheetId="26" hidden="1">'dem38'!$15:$17</definedName>
    <definedName name="Z_F8ADACC1_164E_11D6_B603_000021DAEEA2_.wvu.Cols" localSheetId="0" hidden="1">'dem1'!#REF!</definedName>
    <definedName name="Z_F8ADACC1_164E_11D6_B603_000021DAEEA2_.wvu.Cols" localSheetId="8" hidden="1">'dem12'!#REF!</definedName>
    <definedName name="Z_F8ADACC1_164E_11D6_B603_000021DAEEA2_.wvu.Cols" localSheetId="10" hidden="1">'dem13'!#REF!</definedName>
    <definedName name="Z_F8ADACC1_164E_11D6_B603_000021DAEEA2_.wvu.Cols" localSheetId="13" hidden="1">'dem16'!#REF!</definedName>
    <definedName name="Z_F8ADACC1_164E_11D6_B603_000021DAEEA2_.wvu.Cols" localSheetId="15" hidden="1">'dem19'!#REF!</definedName>
    <definedName name="Z_F8ADACC1_164E_11D6_B603_000021DAEEA2_.wvu.Cols" localSheetId="1" hidden="1">'dem2'!#REF!</definedName>
    <definedName name="Z_F8ADACC1_164E_11D6_B603_000021DAEEA2_.wvu.Cols" localSheetId="18" hidden="1">'dem27'!#REF!</definedName>
    <definedName name="Z_F8ADACC1_164E_11D6_B603_000021DAEEA2_.wvu.Cols" localSheetId="19" hidden="1">'dem28'!#REF!</definedName>
    <definedName name="Z_F8ADACC1_164E_11D6_B603_000021DAEEA2_.wvu.Cols" localSheetId="2" hidden="1">'dem3'!#REF!</definedName>
    <definedName name="Z_F8ADACC1_164E_11D6_B603_000021DAEEA2_.wvu.Cols" localSheetId="20" hidden="1">'dem30'!#REF!</definedName>
    <definedName name="Z_F8ADACC1_164E_11D6_B603_000021DAEEA2_.wvu.Cols" localSheetId="21" hidden="1">'dem31'!#REF!</definedName>
    <definedName name="Z_F8ADACC1_164E_11D6_B603_000021DAEEA2_.wvu.Cols" localSheetId="22" hidden="1">'dem33'!#REF!</definedName>
    <definedName name="Z_F8ADACC1_164E_11D6_B603_000021DAEEA2_.wvu.Cols" localSheetId="23" hidden="1">'dem34'!#REF!</definedName>
    <definedName name="Z_F8ADACC1_164E_11D6_B603_000021DAEEA2_.wvu.Cols" localSheetId="24" hidden="1">'Dem35'!#REF!</definedName>
    <definedName name="Z_F8ADACC1_164E_11D6_B603_000021DAEEA2_.wvu.Cols" localSheetId="26" hidden="1">'dem38'!#REF!</definedName>
    <definedName name="Z_F8ADACC1_164E_11D6_B603_000021DAEEA2_.wvu.Cols" localSheetId="27" hidden="1">'dem40'!#REF!</definedName>
    <definedName name="Z_F8ADACC1_164E_11D6_B603_000021DAEEA2_.wvu.Cols" localSheetId="28" hidden="1">dem40A!#REF!</definedName>
    <definedName name="Z_F8ADACC1_164E_11D6_B603_000021DAEEA2_.wvu.Cols" localSheetId="29" hidden="1">'dem41'!#REF!</definedName>
    <definedName name="Z_F8ADACC1_164E_11D6_B603_000021DAEEA2_.wvu.Cols" localSheetId="5" hidden="1">'dem7'!#REF!</definedName>
    <definedName name="Z_F8ADACC1_164E_11D6_B603_000021DAEEA2_.wvu.Cols" localSheetId="6" hidden="1">'dem8'!#REF!</definedName>
    <definedName name="Z_F8ADACC1_164E_11D6_B603_000021DAEEA2_.wvu.Cols" localSheetId="7" hidden="1">'dem9'!#REF!</definedName>
    <definedName name="Z_F8ADACC1_164E_11D6_B603_000021DAEEA2_.wvu.Cols" localSheetId="9" hidden="1">gov!#REF!</definedName>
    <definedName name="Z_F8ADACC1_164E_11D6_B603_000021DAEEA2_.wvu.FilterData" localSheetId="0" hidden="1">'dem1'!$A$1:$H$14</definedName>
    <definedName name="Z_F8ADACC1_164E_11D6_B603_000021DAEEA2_.wvu.FilterData" localSheetId="8" hidden="1">'dem12'!#REF!</definedName>
    <definedName name="Z_F8ADACC1_164E_11D6_B603_000021DAEEA2_.wvu.FilterData" localSheetId="10" hidden="1">'dem13'!#REF!</definedName>
    <definedName name="Z_F8ADACC1_164E_11D6_B603_000021DAEEA2_.wvu.FilterData" localSheetId="12" hidden="1">'dem15'!#REF!</definedName>
    <definedName name="Z_F8ADACC1_164E_11D6_B603_000021DAEEA2_.wvu.FilterData" localSheetId="13" hidden="1">'dem16'!#REF!</definedName>
    <definedName name="Z_F8ADACC1_164E_11D6_B603_000021DAEEA2_.wvu.FilterData" localSheetId="15" hidden="1">'dem19'!#REF!</definedName>
    <definedName name="Z_F8ADACC1_164E_11D6_B603_000021DAEEA2_.wvu.FilterData" localSheetId="1" hidden="1">'dem2'!#REF!</definedName>
    <definedName name="Z_F8ADACC1_164E_11D6_B603_000021DAEEA2_.wvu.FilterData" localSheetId="16" hidden="1">'dem20'!#REF!</definedName>
    <definedName name="Z_F8ADACC1_164E_11D6_B603_000021DAEEA2_.wvu.FilterData" localSheetId="18" hidden="1">'dem27'!#REF!</definedName>
    <definedName name="Z_F8ADACC1_164E_11D6_B603_000021DAEEA2_.wvu.FilterData" localSheetId="19" hidden="1">'dem28'!#REF!</definedName>
    <definedName name="Z_F8ADACC1_164E_11D6_B603_000021DAEEA2_.wvu.FilterData" localSheetId="2" hidden="1">'dem3'!#REF!</definedName>
    <definedName name="Z_F8ADACC1_164E_11D6_B603_000021DAEEA2_.wvu.FilterData" localSheetId="20" hidden="1">'dem30'!$C$19:$C$19</definedName>
    <definedName name="Z_F8ADACC1_164E_11D6_B603_000021DAEEA2_.wvu.FilterData" localSheetId="21" hidden="1">'dem31'!#REF!</definedName>
    <definedName name="Z_F8ADACC1_164E_11D6_B603_000021DAEEA2_.wvu.FilterData" localSheetId="22" hidden="1">'dem33'!#REF!</definedName>
    <definedName name="Z_F8ADACC1_164E_11D6_B603_000021DAEEA2_.wvu.FilterData" localSheetId="23" hidden="1">'dem34'!#REF!</definedName>
    <definedName name="Z_F8ADACC1_164E_11D6_B603_000021DAEEA2_.wvu.FilterData" localSheetId="24" hidden="1">'Dem35'!#REF!</definedName>
    <definedName name="Z_F8ADACC1_164E_11D6_B603_000021DAEEA2_.wvu.FilterData" localSheetId="25" hidden="1">'dem37'!#REF!</definedName>
    <definedName name="Z_F8ADACC1_164E_11D6_B603_000021DAEEA2_.wvu.FilterData" localSheetId="26" hidden="1">'dem38'!#REF!</definedName>
    <definedName name="Z_F8ADACC1_164E_11D6_B603_000021DAEEA2_.wvu.FilterData" localSheetId="27" hidden="1">'dem40'!$C$16:$C$53</definedName>
    <definedName name="Z_F8ADACC1_164E_11D6_B603_000021DAEEA2_.wvu.FilterData" localSheetId="28" hidden="1">dem40A!#REF!</definedName>
    <definedName name="Z_F8ADACC1_164E_11D6_B603_000021DAEEA2_.wvu.FilterData" localSheetId="29" hidden="1">'dem41'!#REF!</definedName>
    <definedName name="Z_F8ADACC1_164E_11D6_B603_000021DAEEA2_.wvu.FilterData" localSheetId="3" hidden="1">'dem5'!#REF!</definedName>
    <definedName name="Z_F8ADACC1_164E_11D6_B603_000021DAEEA2_.wvu.FilterData" localSheetId="5" hidden="1">'dem7'!#REF!</definedName>
    <definedName name="Z_F8ADACC1_164E_11D6_B603_000021DAEEA2_.wvu.FilterData" localSheetId="6" hidden="1">'dem8'!#REF!</definedName>
    <definedName name="Z_F8ADACC1_164E_11D6_B603_000021DAEEA2_.wvu.FilterData" localSheetId="7" hidden="1">'dem9'!#REF!</definedName>
    <definedName name="Z_F8ADACC1_164E_11D6_B603_000021DAEEA2_.wvu.FilterData" localSheetId="9" hidden="1">gov!#REF!</definedName>
    <definedName name="Z_F8ADACC1_164E_11D6_B603_000021DAEEA2_.wvu.PrintArea" localSheetId="8" hidden="1">'dem12'!$A$2:$H$28</definedName>
    <definedName name="Z_F8ADACC1_164E_11D6_B603_000021DAEEA2_.wvu.PrintArea" localSheetId="10" hidden="1">'dem13'!$A$1:$H$18</definedName>
    <definedName name="Z_F8ADACC1_164E_11D6_B603_000021DAEEA2_.wvu.PrintArea" localSheetId="11" hidden="1">'dem14'!$A$1:$H$18</definedName>
    <definedName name="Z_F8ADACC1_164E_11D6_B603_000021DAEEA2_.wvu.PrintArea" localSheetId="12" hidden="1">'dem15'!$A$1:$H$18</definedName>
    <definedName name="Z_F8ADACC1_164E_11D6_B603_000021DAEEA2_.wvu.PrintArea" localSheetId="13" hidden="1">'dem16'!$A$1:$H$16</definedName>
    <definedName name="Z_F8ADACC1_164E_11D6_B603_000021DAEEA2_.wvu.PrintArea" localSheetId="14" hidden="1">'dem17'!$A$1:$H$16</definedName>
    <definedName name="Z_F8ADACC1_164E_11D6_B603_000021DAEEA2_.wvu.PrintArea" localSheetId="15" hidden="1">'dem19'!$A$1:$H$17</definedName>
    <definedName name="Z_F8ADACC1_164E_11D6_B603_000021DAEEA2_.wvu.PrintArea" localSheetId="1" hidden="1">'dem2'!$A$1:$H$15</definedName>
    <definedName name="Z_F8ADACC1_164E_11D6_B603_000021DAEEA2_.wvu.PrintArea" localSheetId="16" hidden="1">'dem20'!$A$1:$H$20</definedName>
    <definedName name="Z_F8ADACC1_164E_11D6_B603_000021DAEEA2_.wvu.PrintArea" localSheetId="18" hidden="1">'dem27'!$A$1:$H$16</definedName>
    <definedName name="Z_F8ADACC1_164E_11D6_B603_000021DAEEA2_.wvu.PrintArea" localSheetId="19" hidden="1">'dem28'!$A$1:$H$16</definedName>
    <definedName name="Z_F8ADACC1_164E_11D6_B603_000021DAEEA2_.wvu.PrintArea" localSheetId="2" hidden="1">'dem3'!$A$1:$H$15</definedName>
    <definedName name="Z_F8ADACC1_164E_11D6_B603_000021DAEEA2_.wvu.PrintArea" localSheetId="20" hidden="1">'dem30'!$A$1:$H$19</definedName>
    <definedName name="Z_F8ADACC1_164E_11D6_B603_000021DAEEA2_.wvu.PrintArea" localSheetId="21" hidden="1">'dem31'!$A$1:$H$17</definedName>
    <definedName name="Z_F8ADACC1_164E_11D6_B603_000021DAEEA2_.wvu.PrintArea" localSheetId="22" hidden="1">'dem33'!$A$1:$H$17</definedName>
    <definedName name="Z_F8ADACC1_164E_11D6_B603_000021DAEEA2_.wvu.PrintArea" localSheetId="23" hidden="1">'dem34'!$A$1:$H$17</definedName>
    <definedName name="Z_F8ADACC1_164E_11D6_B603_000021DAEEA2_.wvu.PrintArea" localSheetId="24" hidden="1">'Dem35'!$A$1:$H$17</definedName>
    <definedName name="Z_F8ADACC1_164E_11D6_B603_000021DAEEA2_.wvu.PrintArea" localSheetId="26" hidden="1">'dem38'!$A$1:$H$17</definedName>
    <definedName name="Z_F8ADACC1_164E_11D6_B603_000021DAEEA2_.wvu.PrintArea" localSheetId="27" hidden="1">'dem40'!$A$1:$M$53</definedName>
    <definedName name="Z_F8ADACC1_164E_11D6_B603_000021DAEEA2_.wvu.PrintArea" localSheetId="28" hidden="1">dem40A!$A$1:$H$17</definedName>
    <definedName name="Z_F8ADACC1_164E_11D6_B603_000021DAEEA2_.wvu.PrintArea" localSheetId="29" hidden="1">'dem41'!$A$1:$H$19</definedName>
    <definedName name="Z_F8ADACC1_164E_11D6_B603_000021DAEEA2_.wvu.PrintArea" localSheetId="4" hidden="1">'dem6'!$A$1:$H$17</definedName>
    <definedName name="Z_F8ADACC1_164E_11D6_B603_000021DAEEA2_.wvu.PrintArea" localSheetId="5" hidden="1">'dem7'!$A$1:$H$18</definedName>
    <definedName name="Z_F8ADACC1_164E_11D6_B603_000021DAEEA2_.wvu.PrintArea" localSheetId="6" hidden="1">'dem8'!$A$1:$H$18</definedName>
    <definedName name="Z_F8ADACC1_164E_11D6_B603_000021DAEEA2_.wvu.PrintArea" localSheetId="7" hidden="1">'dem9'!$A$1:$H$36</definedName>
    <definedName name="Z_F8ADACC1_164E_11D6_B603_000021DAEEA2_.wvu.PrintArea" localSheetId="9" hidden="1">gov!$A$1:$H$19</definedName>
    <definedName name="Z_F8ADACC1_164E_11D6_B603_000021DAEEA2_.wvu.PrintTitles" localSheetId="0" hidden="1">'dem1'!$12:$14</definedName>
    <definedName name="Z_F8ADACC1_164E_11D6_B603_000021DAEEA2_.wvu.PrintTitles" localSheetId="8" hidden="1">'dem12'!$14:$16</definedName>
    <definedName name="Z_F8ADACC1_164E_11D6_B603_000021DAEEA2_.wvu.PrintTitles" localSheetId="10" hidden="1">'dem13'!$15:$17</definedName>
    <definedName name="Z_F8ADACC1_164E_11D6_B603_000021DAEEA2_.wvu.PrintTitles" localSheetId="11" hidden="1">'dem14'!$15:$17</definedName>
    <definedName name="Z_F8ADACC1_164E_11D6_B603_000021DAEEA2_.wvu.PrintTitles" localSheetId="12" hidden="1">'dem15'!$15:$16</definedName>
    <definedName name="Z_F8ADACC1_164E_11D6_B603_000021DAEEA2_.wvu.PrintTitles" localSheetId="13" hidden="1">'dem16'!$14:$16</definedName>
    <definedName name="Z_F8ADACC1_164E_11D6_B603_000021DAEEA2_.wvu.PrintTitles" localSheetId="15" hidden="1">'dem19'!$15:$17</definedName>
    <definedName name="Z_F8ADACC1_164E_11D6_B603_000021DAEEA2_.wvu.PrintTitles" localSheetId="1" hidden="1">'dem2'!$14:$15</definedName>
    <definedName name="Z_F8ADACC1_164E_11D6_B603_000021DAEEA2_.wvu.PrintTitles" localSheetId="16" hidden="1">'dem20'!$19:$20</definedName>
    <definedName name="Z_F8ADACC1_164E_11D6_B603_000021DAEEA2_.wvu.PrintTitles" localSheetId="17" hidden="1">'dem24'!$17:$19</definedName>
    <definedName name="Z_F8ADACC1_164E_11D6_B603_000021DAEEA2_.wvu.PrintTitles" localSheetId="18" hidden="1">'dem27'!$14:$16</definedName>
    <definedName name="Z_F8ADACC1_164E_11D6_B603_000021DAEEA2_.wvu.PrintTitles" localSheetId="19" hidden="1">'dem28'!$14:$16</definedName>
    <definedName name="Z_F8ADACC1_164E_11D6_B603_000021DAEEA2_.wvu.PrintTitles" localSheetId="2" hidden="1">'dem3'!$13:$15</definedName>
    <definedName name="Z_F8ADACC1_164E_11D6_B603_000021DAEEA2_.wvu.PrintTitles" localSheetId="20" hidden="1">'dem30'!$14:$16</definedName>
    <definedName name="Z_F8ADACC1_164E_11D6_B603_000021DAEEA2_.wvu.PrintTitles" localSheetId="21" hidden="1">'dem31'!$15:$17</definedName>
    <definedName name="Z_F8ADACC1_164E_11D6_B603_000021DAEEA2_.wvu.PrintTitles" localSheetId="22" hidden="1">'dem33'!$15:$17</definedName>
    <definedName name="Z_F8ADACC1_164E_11D6_B603_000021DAEEA2_.wvu.PrintTitles" localSheetId="23" hidden="1">'dem34'!$15:$17</definedName>
    <definedName name="Z_F8ADACC1_164E_11D6_B603_000021DAEEA2_.wvu.PrintTitles" localSheetId="24" hidden="1">'Dem35'!$15:$17</definedName>
    <definedName name="Z_F8ADACC1_164E_11D6_B603_000021DAEEA2_.wvu.PrintTitles" localSheetId="25" hidden="1">'dem37'!$12:$14</definedName>
    <definedName name="Z_F8ADACC1_164E_11D6_B603_000021DAEEA2_.wvu.PrintTitles" localSheetId="26" hidden="1">'dem38'!$15:$17</definedName>
    <definedName name="Z_F8ADACC1_164E_11D6_B603_000021DAEEA2_.wvu.PrintTitles" localSheetId="27" hidden="1">'dem40'!$12:$14</definedName>
    <definedName name="Z_F8ADACC1_164E_11D6_B603_000021DAEEA2_.wvu.PrintTitles" localSheetId="28" hidden="1">dem40A!$15:$17</definedName>
    <definedName name="Z_F8ADACC1_164E_11D6_B603_000021DAEEA2_.wvu.PrintTitles" localSheetId="29" hidden="1">'dem41'!$16:$17</definedName>
    <definedName name="Z_F8ADACC1_164E_11D6_B603_000021DAEEA2_.wvu.PrintTitles" localSheetId="3" hidden="1">'dem5'!$14:$17</definedName>
    <definedName name="Z_F8ADACC1_164E_11D6_B603_000021DAEEA2_.wvu.PrintTitles" localSheetId="4" hidden="1">'dem6'!$16:$17</definedName>
    <definedName name="Z_F8ADACC1_164E_11D6_B603_000021DAEEA2_.wvu.PrintTitles" localSheetId="5" hidden="1">'dem7'!$15:$16</definedName>
    <definedName name="Z_F8ADACC1_164E_11D6_B603_000021DAEEA2_.wvu.PrintTitles" localSheetId="6" hidden="1">'dem8'!$14:$16</definedName>
    <definedName name="Z_F8ADACC1_164E_11D6_B603_000021DAEEA2_.wvu.PrintTitles" localSheetId="7" hidden="1">'dem9'!$13:$15</definedName>
    <definedName name="Z_F8ADACC1_164E_11D6_B603_000021DAEEA2_.wvu.PrintTitles" localSheetId="9" hidden="1">gov!$14:$16</definedName>
    <definedName name="Z_F98D6EB8_76BC_4C24_A40E_45E0313E3064_.wvu.Cols" localSheetId="15" hidden="1">'dem19'!#REF!</definedName>
    <definedName name="Z_F98D6EB8_76BC_4C24_A40E_45E0313E3064_.wvu.FilterData" localSheetId="15" hidden="1">'dem19'!#REF!</definedName>
    <definedName name="Z_FCE4BE61_F462_4DFE_9FC5_7B2946769C5B_.wvu.Cols" localSheetId="15" hidden="1">'dem19'!#REF!</definedName>
    <definedName name="Z_FCE4BE61_F462_4DFE_9FC5_7B2946769C5B_.wvu.FilterData" localSheetId="15" hidden="1">'dem19'!#REF!</definedName>
  </definedNames>
  <calcPr calcId="124519"/>
  <customWorkbookViews>
    <customWorkbookView name="Siyon - Personal View" guid="{C5F44875-2256-4473-BD8B-FE5F322CC657}" mergeInterval="0" changesSavedWin="1" personalView="1" maximized="1" xWindow="1" yWindow="1" windowWidth="1596" windowHeight="896" tabRatio="821" activeSheetId="22"/>
    <customWorkbookView name="sonam - Personal View" guid="{44B5F5DE-C96C-4269-969A-574D4EEEEEF5}" mergeInterval="0" personalView="1" maximized="1" xWindow="1" yWindow="1" windowWidth="1280" windowHeight="454" activeSheetId="3"/>
    <customWorkbookView name="lenovo - Personal View" guid="{BDCF7345-18B1-4C88-89F2-E67F940CDF85}" mergeInterval="0" personalView="1" maximized="1" xWindow="1" yWindow="1" windowWidth="1280" windowHeight="528" tabRatio="722" activeSheetId="9"/>
    <customWorkbookView name="Administrator - Personal View" guid="{F13B090A-ECDA-4418-9F13-644A873400E7}" mergeInterval="0" personalView="1" maximized="1" windowWidth="1020" windowHeight="652" activeSheetId="12"/>
    <customWorkbookView name="hemlal - Personal View" guid="{63DB0950-E90F-4380-862C-985B5EB19119}" mergeInterval="0" personalView="1" maximized="1" windowWidth="1276" windowHeight="852" activeSheetId="22"/>
    <customWorkbookView name="karma - Personal View" guid="{7CE36697-C418-4ED3-BCF0-EA686CB40E87}" mergeInterval="0" personalView="1" maximized="1" windowWidth="1020" windowHeight="596" activeSheetId="49"/>
    <customWorkbookView name="Manisha - Personal View" guid="{0A01029B-7B3B-461F-BED3-37847DEE34DD}" mergeInterval="0" personalView="1" maximized="1" xWindow="1" yWindow="1" windowWidth="1024" windowHeight="506" tabRatio="722" activeSheetId="24"/>
    <customWorkbookView name="aruni - Personal View" guid="{E4E8F753-76B4-42E1-AD26-8B3589CB8A4B}" mergeInterval="0" personalView="1" maximized="1" windowWidth="1276" windowHeight="495" tabRatio="722" activeSheetId="31"/>
    <customWorkbookView name="Mahendra - Personal View" guid="{CBFC2224-D3AC-4AA3-8CE4-B555FCF23158}" mergeInterval="0" personalView="1" maximized="1" xWindow="1" yWindow="1" windowWidth="1366" windowHeight="538" tabRatio="722" activeSheetId="5"/>
    <customWorkbookView name="sambhawana - Personal View" guid="{A48B2B02-857B-4E03-8EC3-B83BCD408191}" mergeInterval="0" personalView="1" maximized="1" xWindow="1" yWindow="1" windowWidth="1366" windowHeight="538" tabRatio="821" activeSheetId="45"/>
  </customWorkbookViews>
</workbook>
</file>

<file path=xl/calcChain.xml><?xml version="1.0" encoding="utf-8"?>
<calcChain xmlns="http://schemas.openxmlformats.org/spreadsheetml/2006/main">
  <c r="G39" i="56"/>
  <c r="G40" s="1"/>
  <c r="G41" s="1"/>
  <c r="G42" s="1"/>
  <c r="F39"/>
  <c r="F40" s="1"/>
  <c r="F41" s="1"/>
  <c r="F42" s="1"/>
  <c r="F43" s="1"/>
  <c r="E39"/>
  <c r="E40" s="1"/>
  <c r="E41" s="1"/>
  <c r="E42" s="1"/>
  <c r="E43" s="1"/>
  <c r="G38"/>
  <c r="F26"/>
  <c r="F27" s="1"/>
  <c r="F28" s="1"/>
  <c r="F29" s="1"/>
  <c r="F30" s="1"/>
  <c r="F31" s="1"/>
  <c r="E26"/>
  <c r="E27" s="1"/>
  <c r="E28" s="1"/>
  <c r="G25"/>
  <c r="G24"/>
  <c r="G8"/>
  <c r="G7"/>
  <c r="G6"/>
  <c r="F71" i="55"/>
  <c r="E71"/>
  <c r="G70"/>
  <c r="G69"/>
  <c r="F66"/>
  <c r="E66"/>
  <c r="G65"/>
  <c r="G66" s="1"/>
  <c r="F62"/>
  <c r="E62"/>
  <c r="G61"/>
  <c r="G60"/>
  <c r="F57"/>
  <c r="E57"/>
  <c r="G56"/>
  <c r="G55"/>
  <c r="F51"/>
  <c r="E51"/>
  <c r="F50"/>
  <c r="E50"/>
  <c r="G49"/>
  <c r="G50" s="1"/>
  <c r="F38"/>
  <c r="F39" s="1"/>
  <c r="F40" s="1"/>
  <c r="F41" s="1"/>
  <c r="F42" s="1"/>
  <c r="F37"/>
  <c r="E37"/>
  <c r="E38" s="1"/>
  <c r="E39" s="1"/>
  <c r="E40" s="1"/>
  <c r="E41" s="1"/>
  <c r="G36"/>
  <c r="G37" s="1"/>
  <c r="G38" s="1"/>
  <c r="G39" s="1"/>
  <c r="G40" s="1"/>
  <c r="G41" s="1"/>
  <c r="G27"/>
  <c r="G28" s="1"/>
  <c r="G29" s="1"/>
  <c r="F27"/>
  <c r="F28" s="1"/>
  <c r="F29" s="1"/>
  <c r="E27"/>
  <c r="E28" s="1"/>
  <c r="E29" s="1"/>
  <c r="F26"/>
  <c r="E26"/>
  <c r="G25"/>
  <c r="G26" s="1"/>
  <c r="G8"/>
  <c r="G7"/>
  <c r="G6"/>
  <c r="F46" i="54"/>
  <c r="F41"/>
  <c r="F42" s="1"/>
  <c r="F43" s="1"/>
  <c r="F44" s="1"/>
  <c r="E41"/>
  <c r="E42" s="1"/>
  <c r="E43" s="1"/>
  <c r="E44" s="1"/>
  <c r="G40"/>
  <c r="G41" s="1"/>
  <c r="G42" s="1"/>
  <c r="G43" s="1"/>
  <c r="G44" s="1"/>
  <c r="F32"/>
  <c r="F31"/>
  <c r="E31"/>
  <c r="E32" s="1"/>
  <c r="G30"/>
  <c r="G31" s="1"/>
  <c r="G32" s="1"/>
  <c r="F25"/>
  <c r="F26" s="1"/>
  <c r="E25"/>
  <c r="E26" s="1"/>
  <c r="G24"/>
  <c r="G25" s="1"/>
  <c r="G26" s="1"/>
  <c r="F14"/>
  <c r="F13"/>
  <c r="E13"/>
  <c r="G11"/>
  <c r="G9"/>
  <c r="G8"/>
  <c r="G7"/>
  <c r="G6"/>
  <c r="G13" s="1"/>
  <c r="G26" i="56" l="1"/>
  <c r="G27" s="1"/>
  <c r="G43"/>
  <c r="G28"/>
  <c r="G29" s="1"/>
  <c r="G30" s="1"/>
  <c r="G31" s="1"/>
  <c r="E11" s="1"/>
  <c r="E29"/>
  <c r="E30" s="1"/>
  <c r="E31" s="1"/>
  <c r="E44" s="1"/>
  <c r="F44"/>
  <c r="G42" i="55"/>
  <c r="E11" s="1"/>
  <c r="E72"/>
  <c r="E73" s="1"/>
  <c r="E74" s="1"/>
  <c r="E75" s="1"/>
  <c r="E76" s="1"/>
  <c r="G57"/>
  <c r="G62"/>
  <c r="G51"/>
  <c r="F72"/>
  <c r="F73" s="1"/>
  <c r="F74" s="1"/>
  <c r="F75" s="1"/>
  <c r="F76" s="1"/>
  <c r="F77" s="1"/>
  <c r="G71"/>
  <c r="E33" i="54"/>
  <c r="E34" s="1"/>
  <c r="E45" s="1"/>
  <c r="E12" i="55"/>
  <c r="E42"/>
  <c r="E77" s="1"/>
  <c r="G72"/>
  <c r="G73" s="1"/>
  <c r="G74" s="1"/>
  <c r="G75" s="1"/>
  <c r="G76" s="1"/>
  <c r="E46" i="54"/>
  <c r="G46" s="1"/>
  <c r="G33"/>
  <c r="G34" s="1"/>
  <c r="F33"/>
  <c r="F34" s="1"/>
  <c r="F45" s="1"/>
  <c r="G45" s="1"/>
  <c r="E12" i="56" l="1"/>
  <c r="G44"/>
  <c r="F11"/>
  <c r="F12" s="1"/>
  <c r="G77" i="55"/>
  <c r="F11"/>
  <c r="E12" i="54"/>
  <c r="G11" i="56" l="1"/>
  <c r="G12"/>
  <c r="F12" i="55"/>
  <c r="G12" s="1"/>
  <c r="G11"/>
  <c r="E14" i="54"/>
  <c r="G12"/>
  <c r="G14" s="1"/>
  <c r="E50" i="41" l="1"/>
  <c r="E24" i="37"/>
  <c r="F35" i="42" l="1"/>
  <c r="E33"/>
  <c r="G32"/>
  <c r="E32"/>
  <c r="F59" l="1"/>
  <c r="E59"/>
  <c r="G58"/>
  <c r="G59" s="1"/>
  <c r="E74" l="1"/>
  <c r="E34"/>
  <c r="E35" s="1"/>
  <c r="E53" i="41"/>
  <c r="F61"/>
  <c r="E60"/>
  <c r="G60" s="1"/>
  <c r="G61" s="1"/>
  <c r="E61" l="1"/>
  <c r="F48" i="25" l="1"/>
  <c r="F49" s="1"/>
  <c r="F50" s="1"/>
  <c r="F51" s="1"/>
  <c r="F52" s="1"/>
  <c r="E48"/>
  <c r="E49" s="1"/>
  <c r="E50" s="1"/>
  <c r="E51" s="1"/>
  <c r="E52" s="1"/>
  <c r="G47"/>
  <c r="G48" s="1"/>
  <c r="G49" s="1"/>
  <c r="G50" s="1"/>
  <c r="G51" s="1"/>
  <c r="G52" s="1"/>
  <c r="F11" s="1"/>
  <c r="F31" i="21" l="1"/>
  <c r="E31"/>
  <c r="G29"/>
  <c r="F46"/>
  <c r="F47" s="1"/>
  <c r="F48" s="1"/>
  <c r="F49" s="1"/>
  <c r="E47"/>
  <c r="E48" s="1"/>
  <c r="E49" s="1"/>
  <c r="E46"/>
  <c r="G45" l="1"/>
  <c r="G46" s="1"/>
  <c r="G47" s="1"/>
  <c r="G48" s="1"/>
  <c r="G49" s="1"/>
  <c r="F11" s="1"/>
  <c r="F26" i="19" l="1"/>
  <c r="E26"/>
  <c r="G25"/>
  <c r="E28" i="11" l="1"/>
  <c r="F30" i="10"/>
  <c r="F29"/>
  <c r="E28"/>
  <c r="E29" s="1"/>
  <c r="E30" s="1"/>
  <c r="F23"/>
  <c r="F24" s="1"/>
  <c r="E23"/>
  <c r="E24" s="1"/>
  <c r="G22"/>
  <c r="G23" s="1"/>
  <c r="G24" s="1"/>
  <c r="G28" l="1"/>
  <c r="G29" s="1"/>
  <c r="G30" s="1"/>
  <c r="F36" i="7"/>
  <c r="F37" s="1"/>
  <c r="F38" s="1"/>
  <c r="E36"/>
  <c r="E37" s="1"/>
  <c r="E38" s="1"/>
  <c r="G35"/>
  <c r="G36" s="1"/>
  <c r="G37" s="1"/>
  <c r="G38" s="1"/>
  <c r="F29"/>
  <c r="F30" s="1"/>
  <c r="E29"/>
  <c r="E30" s="1"/>
  <c r="G28"/>
  <c r="G29" s="1"/>
  <c r="G30" s="1"/>
  <c r="F22" i="6" l="1"/>
  <c r="E22"/>
  <c r="G21"/>
  <c r="F31" i="20" l="1"/>
  <c r="F32" s="1"/>
  <c r="E31"/>
  <c r="E32" s="1"/>
  <c r="F24" i="11" l="1"/>
  <c r="E24"/>
  <c r="F26" i="34"/>
  <c r="E26"/>
  <c r="G25"/>
  <c r="G26" s="1"/>
  <c r="G22" i="11" l="1"/>
  <c r="E37" i="45" l="1"/>
  <c r="F53" i="41"/>
  <c r="G52"/>
  <c r="F31"/>
  <c r="F32" s="1"/>
  <c r="E31"/>
  <c r="E32" s="1"/>
  <c r="G30"/>
  <c r="G31" s="1"/>
  <c r="G32" s="1"/>
  <c r="G51" l="1"/>
  <c r="F44"/>
  <c r="F45" s="1"/>
  <c r="E44"/>
  <c r="E45" s="1"/>
  <c r="G43"/>
  <c r="G44" s="1"/>
  <c r="G45" s="1"/>
  <c r="F40" i="36" l="1"/>
  <c r="F41" s="1"/>
  <c r="E40"/>
  <c r="E41" s="1"/>
  <c r="G39"/>
  <c r="G38"/>
  <c r="E49"/>
  <c r="E50" s="1"/>
  <c r="E51" s="1"/>
  <c r="F49"/>
  <c r="F50" s="1"/>
  <c r="F51" s="1"/>
  <c r="G48"/>
  <c r="G47"/>
  <c r="G49" l="1"/>
  <c r="G50" s="1"/>
  <c r="G51" s="1"/>
  <c r="G40"/>
  <c r="G41" s="1"/>
  <c r="G49" i="7" l="1"/>
  <c r="F50"/>
  <c r="E50"/>
  <c r="G50" l="1"/>
  <c r="F23" i="36"/>
  <c r="F24" s="1"/>
  <c r="E23"/>
  <c r="G22"/>
  <c r="F33"/>
  <c r="E33"/>
  <c r="G32"/>
  <c r="G33" s="1"/>
  <c r="F29"/>
  <c r="E29"/>
  <c r="G28"/>
  <c r="G29" s="1"/>
  <c r="G34" l="1"/>
  <c r="E34"/>
  <c r="F34"/>
  <c r="F42" l="1"/>
  <c r="F52" s="1"/>
  <c r="F63" i="45" l="1"/>
  <c r="F64" s="1"/>
  <c r="E63"/>
  <c r="E64" s="1"/>
  <c r="G62"/>
  <c r="G63" s="1"/>
  <c r="G64" s="1"/>
  <c r="F75" i="42" l="1"/>
  <c r="F76" s="1"/>
  <c r="F77" s="1"/>
  <c r="F78" s="1"/>
  <c r="F79" s="1"/>
  <c r="E76"/>
  <c r="E77" s="1"/>
  <c r="E78" s="1"/>
  <c r="E79" s="1"/>
  <c r="E75"/>
  <c r="G74"/>
  <c r="G75" s="1"/>
  <c r="G76" s="1"/>
  <c r="G77" s="1"/>
  <c r="G78" s="1"/>
  <c r="G79" s="1"/>
  <c r="F96" l="1"/>
  <c r="F97" s="1"/>
  <c r="F98" s="1"/>
  <c r="F99" s="1"/>
  <c r="F100" s="1"/>
  <c r="E96"/>
  <c r="E97" s="1"/>
  <c r="E98" s="1"/>
  <c r="E99" s="1"/>
  <c r="E100" s="1"/>
  <c r="G95"/>
  <c r="G96" s="1"/>
  <c r="G97" s="1"/>
  <c r="G98" s="1"/>
  <c r="G99" s="1"/>
  <c r="G100" s="1"/>
  <c r="F86"/>
  <c r="F87" s="1"/>
  <c r="F88" s="1"/>
  <c r="E86"/>
  <c r="E87" s="1"/>
  <c r="E88" s="1"/>
  <c r="G84"/>
  <c r="G86" s="1"/>
  <c r="G87" s="1"/>
  <c r="G88" s="1"/>
  <c r="G85"/>
  <c r="F57" i="41" l="1"/>
  <c r="F62" s="1"/>
  <c r="E57"/>
  <c r="G56"/>
  <c r="G57" s="1"/>
  <c r="G50"/>
  <c r="G53" s="1"/>
  <c r="E62" l="1"/>
  <c r="E63" s="1"/>
  <c r="E64" s="1"/>
  <c r="E65" s="1"/>
  <c r="E66" s="1"/>
  <c r="G62"/>
  <c r="G63" s="1"/>
  <c r="F63"/>
  <c r="F64" l="1"/>
  <c r="F65" s="1"/>
  <c r="F66" s="1"/>
  <c r="G64"/>
  <c r="G65" s="1"/>
  <c r="G66" s="1"/>
  <c r="F11" s="1"/>
  <c r="G30" i="21"/>
  <c r="G31" s="1"/>
  <c r="F27" i="19" l="1"/>
  <c r="F28" s="1"/>
  <c r="G24"/>
  <c r="F33" i="10" l="1"/>
  <c r="F34" s="1"/>
  <c r="F35" s="1"/>
  <c r="F36" s="1"/>
  <c r="E33"/>
  <c r="G32"/>
  <c r="G33" s="1"/>
  <c r="F29" i="11"/>
  <c r="F30" s="1"/>
  <c r="E29"/>
  <c r="E30" s="1"/>
  <c r="G28"/>
  <c r="G29" s="1"/>
  <c r="G30" s="1"/>
  <c r="G34" i="10" l="1"/>
  <c r="G35" s="1"/>
  <c r="G36" s="1"/>
  <c r="E11" s="1"/>
  <c r="E34"/>
  <c r="E35" s="1"/>
  <c r="E36" s="1"/>
  <c r="F44"/>
  <c r="E44"/>
  <c r="G42"/>
  <c r="E36" i="8" l="1"/>
  <c r="F28"/>
  <c r="E28"/>
  <c r="G27"/>
  <c r="G28" s="1"/>
  <c r="F22" i="7" l="1"/>
  <c r="F23" s="1"/>
  <c r="F24" s="1"/>
  <c r="E22"/>
  <c r="E23" s="1"/>
  <c r="E24" s="1"/>
  <c r="G21"/>
  <c r="G22" s="1"/>
  <c r="G23" s="1"/>
  <c r="G24" s="1"/>
  <c r="E39" l="1"/>
  <c r="E40" s="1"/>
  <c r="F39"/>
  <c r="F40" s="1"/>
  <c r="G39"/>
  <c r="G40" s="1"/>
  <c r="E9" s="1"/>
  <c r="F16" i="26"/>
  <c r="F15"/>
  <c r="E15"/>
  <c r="G8"/>
  <c r="G6"/>
  <c r="F46" i="42"/>
  <c r="F47" s="1"/>
  <c r="F48" s="1"/>
  <c r="F49" s="1"/>
  <c r="F25" i="25" l="1"/>
  <c r="F26" s="1"/>
  <c r="F27" s="1"/>
  <c r="F28" s="1"/>
  <c r="E25"/>
  <c r="E26" s="1"/>
  <c r="E27" s="1"/>
  <c r="E28" s="1"/>
  <c r="G24"/>
  <c r="G25" s="1"/>
  <c r="G26" s="1"/>
  <c r="G27" s="1"/>
  <c r="G28" s="1"/>
  <c r="F24" i="42" l="1"/>
  <c r="F25" s="1"/>
  <c r="F26" s="1"/>
  <c r="E24"/>
  <c r="E25" s="1"/>
  <c r="E26" s="1"/>
  <c r="G23"/>
  <c r="G33"/>
  <c r="G34"/>
  <c r="E36"/>
  <c r="E37" s="1"/>
  <c r="E38" s="1"/>
  <c r="F36"/>
  <c r="F37" s="1"/>
  <c r="F38" s="1"/>
  <c r="G35" l="1"/>
  <c r="G36" s="1"/>
  <c r="G37" s="1"/>
  <c r="G38" s="1"/>
  <c r="F50"/>
  <c r="G24"/>
  <c r="G25" s="1"/>
  <c r="G26" s="1"/>
  <c r="G24" i="45" l="1"/>
  <c r="G25" s="1"/>
  <c r="F25"/>
  <c r="E25"/>
  <c r="F45" l="1"/>
  <c r="F46" s="1"/>
  <c r="F47" s="1"/>
  <c r="F48" s="1"/>
  <c r="E45"/>
  <c r="E46" s="1"/>
  <c r="E47" s="1"/>
  <c r="E48" s="1"/>
  <c r="G44"/>
  <c r="G45" s="1"/>
  <c r="G46" s="1"/>
  <c r="G47" s="1"/>
  <c r="G48" s="1"/>
  <c r="F84" l="1"/>
  <c r="F85" s="1"/>
  <c r="F86" s="1"/>
  <c r="E84"/>
  <c r="E85" s="1"/>
  <c r="E86" s="1"/>
  <c r="G71"/>
  <c r="F29"/>
  <c r="F30" s="1"/>
  <c r="F31" s="1"/>
  <c r="E29"/>
  <c r="G28"/>
  <c r="E30" l="1"/>
  <c r="E31" s="1"/>
  <c r="G29"/>
  <c r="G30" s="1"/>
  <c r="G31" s="1"/>
  <c r="F57" l="1"/>
  <c r="F58" s="1"/>
  <c r="F65" s="1"/>
  <c r="F66" s="1"/>
  <c r="E57"/>
  <c r="E58" s="1"/>
  <c r="G56"/>
  <c r="G55"/>
  <c r="E65" l="1"/>
  <c r="E66" s="1"/>
  <c r="G57"/>
  <c r="G58" s="1"/>
  <c r="G65" s="1"/>
  <c r="G66" s="1"/>
  <c r="G23" i="48" l="1"/>
  <c r="G24" s="1"/>
  <c r="F24"/>
  <c r="F25" s="1"/>
  <c r="F26" s="1"/>
  <c r="F27" s="1"/>
  <c r="F28" s="1"/>
  <c r="F29" s="1"/>
  <c r="E24"/>
  <c r="E25" s="1"/>
  <c r="E26" s="1"/>
  <c r="E27" s="1"/>
  <c r="E28" s="1"/>
  <c r="E29" s="1"/>
  <c r="G25" l="1"/>
  <c r="G26" s="1"/>
  <c r="G27" s="1"/>
  <c r="G28" s="1"/>
  <c r="G29" s="1"/>
  <c r="F63" i="42"/>
  <c r="F65" l="1"/>
  <c r="F64"/>
  <c r="E38" i="8"/>
  <c r="F23"/>
  <c r="F24" s="1"/>
  <c r="F29" s="1"/>
  <c r="F30" s="1"/>
  <c r="E23"/>
  <c r="E24" s="1"/>
  <c r="G22"/>
  <c r="E29" l="1"/>
  <c r="E30" s="1"/>
  <c r="G23"/>
  <c r="G24" s="1"/>
  <c r="G29" s="1"/>
  <c r="G30" s="1"/>
  <c r="E45" i="7"/>
  <c r="F21" i="44" l="1"/>
  <c r="F22" s="1"/>
  <c r="F23" s="1"/>
  <c r="E21"/>
  <c r="E22" s="1"/>
  <c r="F36" i="21" l="1"/>
  <c r="F37" s="1"/>
  <c r="F38" s="1"/>
  <c r="E36"/>
  <c r="E37" s="1"/>
  <c r="E38" s="1"/>
  <c r="F35" i="19"/>
  <c r="F36" s="1"/>
  <c r="E35"/>
  <c r="E36" s="1"/>
  <c r="F30" i="17"/>
  <c r="F31" s="1"/>
  <c r="F32" s="1"/>
  <c r="F33" s="1"/>
  <c r="F33" i="20"/>
  <c r="E33"/>
  <c r="G30"/>
  <c r="F22" i="14"/>
  <c r="F23" s="1"/>
  <c r="F24" s="1"/>
  <c r="F25" s="1"/>
  <c r="F55" i="12"/>
  <c r="E55"/>
  <c r="F35"/>
  <c r="F36" s="1"/>
  <c r="F37" s="1"/>
  <c r="E35"/>
  <c r="E36" s="1"/>
  <c r="E37" s="1"/>
  <c r="G34"/>
  <c r="G35" s="1"/>
  <c r="G36" s="1"/>
  <c r="G37" s="1"/>
  <c r="G33" i="20" l="1"/>
  <c r="G31"/>
  <c r="G32" s="1"/>
  <c r="E41" i="12"/>
  <c r="F38" i="8"/>
  <c r="G36"/>
  <c r="F46" i="7"/>
  <c r="F51" l="1"/>
  <c r="F52" s="1"/>
  <c r="F53" s="1"/>
  <c r="F54" s="1"/>
  <c r="G37" i="8" l="1"/>
  <c r="G38" s="1"/>
  <c r="G22" i="20" l="1"/>
  <c r="F23"/>
  <c r="E23"/>
  <c r="G34" i="19"/>
  <c r="G49" i="12" l="1"/>
  <c r="E31" i="11" l="1"/>
  <c r="G45" i="7"/>
  <c r="G46" s="1"/>
  <c r="E46"/>
  <c r="E51" s="1"/>
  <c r="G51" l="1"/>
  <c r="G52" s="1"/>
  <c r="G53" s="1"/>
  <c r="G54" s="1"/>
  <c r="F41" i="19"/>
  <c r="F42" s="1"/>
  <c r="F43" s="1"/>
  <c r="E41"/>
  <c r="E42" s="1"/>
  <c r="E43" s="1"/>
  <c r="G40"/>
  <c r="G33"/>
  <c r="E27"/>
  <c r="E28" s="1"/>
  <c r="G23"/>
  <c r="G26" l="1"/>
  <c r="G27" s="1"/>
  <c r="G28" s="1"/>
  <c r="G35"/>
  <c r="G36" s="1"/>
  <c r="E44"/>
  <c r="E45" s="1"/>
  <c r="E46" s="1"/>
  <c r="F44"/>
  <c r="F45" s="1"/>
  <c r="F46" s="1"/>
  <c r="G41"/>
  <c r="G42" s="1"/>
  <c r="G43" l="1"/>
  <c r="G44" s="1"/>
  <c r="G45" s="1"/>
  <c r="G46" s="1"/>
  <c r="E30" i="17" l="1"/>
  <c r="E31" s="1"/>
  <c r="E32" s="1"/>
  <c r="E33" s="1"/>
  <c r="E11" i="19" l="1"/>
  <c r="G29" i="17" l="1"/>
  <c r="G30" s="1"/>
  <c r="G31" s="1"/>
  <c r="G32" s="1"/>
  <c r="G33" s="1"/>
  <c r="F22"/>
  <c r="F23" s="1"/>
  <c r="F24" s="1"/>
  <c r="F34" s="1"/>
  <c r="F35" s="1"/>
  <c r="E22"/>
  <c r="E23" s="1"/>
  <c r="E24" s="1"/>
  <c r="E34" s="1"/>
  <c r="E35" s="1"/>
  <c r="G21"/>
  <c r="G22" s="1"/>
  <c r="G23" s="1"/>
  <c r="G24" s="1"/>
  <c r="G34" l="1"/>
  <c r="G35" s="1"/>
  <c r="E10" l="1"/>
  <c r="F34" i="13"/>
  <c r="F35" s="1"/>
  <c r="E34"/>
  <c r="E35" s="1"/>
  <c r="G33"/>
  <c r="F28"/>
  <c r="F29" s="1"/>
  <c r="E28"/>
  <c r="E29" s="1"/>
  <c r="G27"/>
  <c r="F22"/>
  <c r="F23" s="1"/>
  <c r="E22"/>
  <c r="E23" s="1"/>
  <c r="G21"/>
  <c r="E36" l="1"/>
  <c r="E37" s="1"/>
  <c r="E38" s="1"/>
  <c r="F36"/>
  <c r="F37" s="1"/>
  <c r="F38" s="1"/>
  <c r="G22"/>
  <c r="G23" s="1"/>
  <c r="G28"/>
  <c r="G29" s="1"/>
  <c r="G34"/>
  <c r="G35" s="1"/>
  <c r="G36" l="1"/>
  <c r="G37" s="1"/>
  <c r="G38" s="1"/>
  <c r="E10" l="1"/>
  <c r="G8" i="48" l="1"/>
  <c r="G8" i="45"/>
  <c r="G8" i="42"/>
  <c r="G8" i="41"/>
  <c r="G8" i="37"/>
  <c r="G8" i="36"/>
  <c r="G8" i="34"/>
  <c r="F30"/>
  <c r="G29"/>
  <c r="E30"/>
  <c r="F22"/>
  <c r="G21"/>
  <c r="F31" l="1"/>
  <c r="F32" s="1"/>
  <c r="F33" s="1"/>
  <c r="G22"/>
  <c r="E22"/>
  <c r="E31" s="1"/>
  <c r="G30"/>
  <c r="G31" l="1"/>
  <c r="G32" s="1"/>
  <c r="G33" s="1"/>
  <c r="E32"/>
  <c r="F34"/>
  <c r="F26" i="26"/>
  <c r="F27" s="1"/>
  <c r="F28" s="1"/>
  <c r="F29" s="1"/>
  <c r="E26"/>
  <c r="E27" s="1"/>
  <c r="E28" s="1"/>
  <c r="E29" s="1"/>
  <c r="G25"/>
  <c r="E33" i="34" l="1"/>
  <c r="E34" s="1"/>
  <c r="G34"/>
  <c r="G26" i="26"/>
  <c r="G27" s="1"/>
  <c r="G28" s="1"/>
  <c r="G29" s="1"/>
  <c r="E10" i="34" l="1"/>
  <c r="E30" i="26"/>
  <c r="E14" s="1"/>
  <c r="F30"/>
  <c r="G8" i="25"/>
  <c r="G8" i="21"/>
  <c r="G8" i="20"/>
  <c r="G8" i="19"/>
  <c r="G8" i="12"/>
  <c r="G8" i="11"/>
  <c r="G8" i="10"/>
  <c r="E16" i="26" l="1"/>
  <c r="F11" i="48" l="1"/>
  <c r="F87" i="45" l="1"/>
  <c r="E87"/>
  <c r="G83"/>
  <c r="F72"/>
  <c r="F73" s="1"/>
  <c r="F74" s="1"/>
  <c r="E72"/>
  <c r="E73" s="1"/>
  <c r="E74" s="1"/>
  <c r="F37"/>
  <c r="F38" s="1"/>
  <c r="F49" s="1"/>
  <c r="E38"/>
  <c r="E49" s="1"/>
  <c r="G36"/>
  <c r="G37" s="1"/>
  <c r="G38" s="1"/>
  <c r="G49" s="1"/>
  <c r="G84" l="1"/>
  <c r="E75"/>
  <c r="F75"/>
  <c r="F88"/>
  <c r="F89" s="1"/>
  <c r="E88"/>
  <c r="E89" s="1"/>
  <c r="G72"/>
  <c r="G73" s="1"/>
  <c r="G74" s="1"/>
  <c r="G75" s="1"/>
  <c r="G90" l="1"/>
  <c r="G87"/>
  <c r="G88" s="1"/>
  <c r="G89" s="1"/>
  <c r="G85"/>
  <c r="G86" s="1"/>
  <c r="F90" l="1"/>
  <c r="E90"/>
  <c r="F11" l="1"/>
  <c r="E11"/>
  <c r="E63" i="42" l="1"/>
  <c r="G62"/>
  <c r="G63" s="1"/>
  <c r="E46"/>
  <c r="E47" s="1"/>
  <c r="E48" s="1"/>
  <c r="E49" s="1"/>
  <c r="E50" s="1"/>
  <c r="G45"/>
  <c r="G46" s="1"/>
  <c r="G47" s="1"/>
  <c r="G48" s="1"/>
  <c r="G49" s="1"/>
  <c r="G50" s="1"/>
  <c r="E64" l="1"/>
  <c r="E65" s="1"/>
  <c r="E66" s="1"/>
  <c r="E67" s="1"/>
  <c r="E101" s="1"/>
  <c r="G64"/>
  <c r="G65" s="1"/>
  <c r="G66" s="1"/>
  <c r="G67" s="1"/>
  <c r="G101" s="1"/>
  <c r="F66"/>
  <c r="F67" s="1"/>
  <c r="F101" s="1"/>
  <c r="F102" l="1"/>
  <c r="G102"/>
  <c r="F11" l="1"/>
  <c r="E102"/>
  <c r="E11"/>
  <c r="F25" i="41"/>
  <c r="F26" s="1"/>
  <c r="F33" s="1"/>
  <c r="E25"/>
  <c r="E26" s="1"/>
  <c r="E33" s="1"/>
  <c r="G24"/>
  <c r="G25" l="1"/>
  <c r="G26" s="1"/>
  <c r="G33" s="1"/>
  <c r="E34"/>
  <c r="E35" s="1"/>
  <c r="E36" s="1"/>
  <c r="E67" s="1"/>
  <c r="F34"/>
  <c r="F35" s="1"/>
  <c r="F36" s="1"/>
  <c r="F67" s="1"/>
  <c r="G34" l="1"/>
  <c r="G35" s="1"/>
  <c r="G36" s="1"/>
  <c r="G67" s="1"/>
  <c r="E11" l="1"/>
  <c r="F37" i="37" l="1"/>
  <c r="E37"/>
  <c r="G36"/>
  <c r="F33"/>
  <c r="E33"/>
  <c r="G32"/>
  <c r="F29"/>
  <c r="E29"/>
  <c r="G28"/>
  <c r="G29" s="1"/>
  <c r="F25"/>
  <c r="E25"/>
  <c r="G24"/>
  <c r="E24" i="36"/>
  <c r="G21"/>
  <c r="G23" s="1"/>
  <c r="G24" s="1"/>
  <c r="E42" l="1"/>
  <c r="E52" s="1"/>
  <c r="E53" s="1"/>
  <c r="G42"/>
  <c r="G52" s="1"/>
  <c r="F53"/>
  <c r="G33" i="37"/>
  <c r="G37"/>
  <c r="E38"/>
  <c r="E39" s="1"/>
  <c r="E40" s="1"/>
  <c r="F38"/>
  <c r="F39" s="1"/>
  <c r="F40" s="1"/>
  <c r="G25"/>
  <c r="E41" l="1"/>
  <c r="E42" s="1"/>
  <c r="E43" s="1"/>
  <c r="F42"/>
  <c r="F43" s="1"/>
  <c r="F41"/>
  <c r="G53" i="36"/>
  <c r="G38" i="37"/>
  <c r="G39" s="1"/>
  <c r="G40" s="1"/>
  <c r="G41" l="1"/>
  <c r="G42" s="1"/>
  <c r="E10" i="36"/>
  <c r="E11" l="1"/>
  <c r="G43" i="37"/>
  <c r="E11"/>
  <c r="F23" i="33" l="1"/>
  <c r="F24" s="1"/>
  <c r="F25" s="1"/>
  <c r="F26" s="1"/>
  <c r="F27" s="1"/>
  <c r="F28" s="1"/>
  <c r="E23"/>
  <c r="E24" s="1"/>
  <c r="E25" s="1"/>
  <c r="E26" s="1"/>
  <c r="E27" s="1"/>
  <c r="E28" s="1"/>
  <c r="G22"/>
  <c r="G23" l="1"/>
  <c r="G24" s="1"/>
  <c r="G25" s="1"/>
  <c r="G26" s="1"/>
  <c r="G27" s="1"/>
  <c r="G28" l="1"/>
  <c r="F35" i="25" l="1"/>
  <c r="F36" s="1"/>
  <c r="E35"/>
  <c r="E36" s="1"/>
  <c r="G34"/>
  <c r="E37" l="1"/>
  <c r="E38" s="1"/>
  <c r="F37"/>
  <c r="F38" s="1"/>
  <c r="G35"/>
  <c r="G36" s="1"/>
  <c r="F39" l="1"/>
  <c r="F40" s="1"/>
  <c r="F53" s="1"/>
  <c r="E39"/>
  <c r="E40" s="1"/>
  <c r="E53" s="1"/>
  <c r="G37"/>
  <c r="G38" s="1"/>
  <c r="G39" l="1"/>
  <c r="G40" s="1"/>
  <c r="G53" l="1"/>
  <c r="E11"/>
  <c r="F38" i="23" l="1"/>
  <c r="F39" s="1"/>
  <c r="F40" s="1"/>
  <c r="F41" s="1"/>
  <c r="F42" s="1"/>
  <c r="E38"/>
  <c r="E39" s="1"/>
  <c r="E40" s="1"/>
  <c r="E41" s="1"/>
  <c r="E42" s="1"/>
  <c r="G37"/>
  <c r="G38" s="1"/>
  <c r="G39" s="1"/>
  <c r="G40" s="1"/>
  <c r="G41" s="1"/>
  <c r="G42" s="1"/>
  <c r="F10" s="1"/>
  <c r="F26"/>
  <c r="F27" s="1"/>
  <c r="E26"/>
  <c r="E27" s="1"/>
  <c r="G25"/>
  <c r="F21"/>
  <c r="E21"/>
  <c r="G20"/>
  <c r="E28" l="1"/>
  <c r="E29" s="1"/>
  <c r="E30" s="1"/>
  <c r="F28"/>
  <c r="F29" s="1"/>
  <c r="G26"/>
  <c r="G27" s="1"/>
  <c r="G21"/>
  <c r="G28" l="1"/>
  <c r="G29" s="1"/>
  <c r="G30" s="1"/>
  <c r="E10" s="1"/>
  <c r="F30"/>
  <c r="F43" s="1"/>
  <c r="E43"/>
  <c r="G35" i="21"/>
  <c r="G36" s="1"/>
  <c r="G37" s="1"/>
  <c r="G38" s="1"/>
  <c r="F23"/>
  <c r="F24" s="1"/>
  <c r="F25" s="1"/>
  <c r="F39" s="1"/>
  <c r="E23"/>
  <c r="E24" s="1"/>
  <c r="E25" s="1"/>
  <c r="E39" s="1"/>
  <c r="G22"/>
  <c r="G43" i="23" l="1"/>
  <c r="G23" i="21"/>
  <c r="G24" s="1"/>
  <c r="G25" s="1"/>
  <c r="G39" s="1"/>
  <c r="E40" l="1"/>
  <c r="E50" s="1"/>
  <c r="F40"/>
  <c r="F50" s="1"/>
  <c r="G40" l="1"/>
  <c r="G50" s="1"/>
  <c r="F24" i="20"/>
  <c r="F25" s="1"/>
  <c r="F34" s="1"/>
  <c r="F35" s="1"/>
  <c r="E24"/>
  <c r="E25" s="1"/>
  <c r="E34" s="1"/>
  <c r="E35" s="1"/>
  <c r="G23" l="1"/>
  <c r="G24" s="1"/>
  <c r="G25" s="1"/>
  <c r="G34" s="1"/>
  <c r="G35" s="1"/>
  <c r="E11" i="21"/>
  <c r="E11" i="20" l="1"/>
  <c r="E22" i="14" l="1"/>
  <c r="E23" s="1"/>
  <c r="G21"/>
  <c r="G22" s="1"/>
  <c r="G23" s="1"/>
  <c r="G24" s="1"/>
  <c r="G25" s="1"/>
  <c r="F26" l="1"/>
  <c r="E24"/>
  <c r="E25" s="1"/>
  <c r="E26" l="1"/>
  <c r="E9"/>
  <c r="G26" l="1"/>
  <c r="F63" i="12" l="1"/>
  <c r="F64" s="1"/>
  <c r="F65" s="1"/>
  <c r="E63"/>
  <c r="E64" s="1"/>
  <c r="E65" s="1"/>
  <c r="G62"/>
  <c r="G54"/>
  <c r="F50"/>
  <c r="F51" s="1"/>
  <c r="F56" s="1"/>
  <c r="E50"/>
  <c r="E51" s="1"/>
  <c r="F42"/>
  <c r="F43" s="1"/>
  <c r="F44" s="1"/>
  <c r="E42"/>
  <c r="E43" s="1"/>
  <c r="E44" s="1"/>
  <c r="G41"/>
  <c r="G42" s="1"/>
  <c r="G43" s="1"/>
  <c r="G44" s="1"/>
  <c r="F24"/>
  <c r="E24"/>
  <c r="G23"/>
  <c r="G24" s="1"/>
  <c r="G25" s="1"/>
  <c r="G55" l="1"/>
  <c r="F57"/>
  <c r="E56"/>
  <c r="E57" s="1"/>
  <c r="F25"/>
  <c r="F26" s="1"/>
  <c r="F27" s="1"/>
  <c r="E25"/>
  <c r="E26" s="1"/>
  <c r="E27" s="1"/>
  <c r="E66" s="1"/>
  <c r="E67" s="1"/>
  <c r="G63"/>
  <c r="G64" s="1"/>
  <c r="G65" s="1"/>
  <c r="G26"/>
  <c r="G27" s="1"/>
  <c r="G50"/>
  <c r="G51" s="1"/>
  <c r="G56" l="1"/>
  <c r="G57" s="1"/>
  <c r="G66" s="1"/>
  <c r="G67" s="1"/>
  <c r="F66"/>
  <c r="F67" s="1"/>
  <c r="G23" i="11"/>
  <c r="G24" s="1"/>
  <c r="F31" l="1"/>
  <c r="F32" s="1"/>
  <c r="F33" s="1"/>
  <c r="F34" s="1"/>
  <c r="E11" i="12"/>
  <c r="E32" i="11"/>
  <c r="E33" s="1"/>
  <c r="E34" s="1"/>
  <c r="G31" l="1"/>
  <c r="G32" s="1"/>
  <c r="G33" s="1"/>
  <c r="G34" s="1"/>
  <c r="F45" i="10"/>
  <c r="F46" s="1"/>
  <c r="F47" s="1"/>
  <c r="F48" s="1"/>
  <c r="F49" s="1"/>
  <c r="E45"/>
  <c r="E46" s="1"/>
  <c r="E47" s="1"/>
  <c r="E48" s="1"/>
  <c r="E49" s="1"/>
  <c r="G43"/>
  <c r="G44" s="1"/>
  <c r="E11" i="11" l="1"/>
  <c r="G45" i="10"/>
  <c r="G46" s="1"/>
  <c r="G47" s="1"/>
  <c r="G48" l="1"/>
  <c r="G49" l="1"/>
  <c r="F11"/>
  <c r="E12" i="48" l="1"/>
  <c r="G7" l="1"/>
  <c r="F12" l="1"/>
  <c r="G7" i="45" l="1"/>
  <c r="G7" i="42" l="1"/>
  <c r="G7" i="41"/>
  <c r="G7" i="37"/>
  <c r="G7" i="36"/>
  <c r="G7" i="34"/>
  <c r="G9" i="26" l="1"/>
  <c r="G7" i="25"/>
  <c r="G7" i="22" l="1"/>
  <c r="G7" i="21"/>
  <c r="G7" i="20"/>
  <c r="F23" i="22" l="1"/>
  <c r="F24" s="1"/>
  <c r="F25" s="1"/>
  <c r="F26" s="1"/>
  <c r="F27" s="1"/>
  <c r="F28" s="1"/>
  <c r="E23"/>
  <c r="E24" s="1"/>
  <c r="G22"/>
  <c r="G23" l="1"/>
  <c r="G24" s="1"/>
  <c r="G25" s="1"/>
  <c r="G26" s="1"/>
  <c r="G27" s="1"/>
  <c r="G28" s="1"/>
  <c r="E25"/>
  <c r="E26" s="1"/>
  <c r="E27" s="1"/>
  <c r="E28" s="1"/>
  <c r="E10" l="1"/>
  <c r="F30" i="44"/>
  <c r="F31" s="1"/>
  <c r="F32" s="1"/>
  <c r="E30"/>
  <c r="E31" s="1"/>
  <c r="E32" s="1"/>
  <c r="G29"/>
  <c r="G20"/>
  <c r="G21" s="1"/>
  <c r="G22" s="1"/>
  <c r="G23" s="1"/>
  <c r="G30" l="1"/>
  <c r="G31" s="1"/>
  <c r="F24"/>
  <c r="F33"/>
  <c r="E23"/>
  <c r="E24" s="1"/>
  <c r="E33"/>
  <c r="G32" l="1"/>
  <c r="G33" s="1"/>
  <c r="E34"/>
  <c r="F34"/>
  <c r="G24"/>
  <c r="E9" s="1"/>
  <c r="G34" l="1"/>
  <c r="F9"/>
  <c r="F12" i="45" l="1"/>
  <c r="E11" i="34" l="1"/>
  <c r="G6" i="21" l="1"/>
  <c r="F12" l="1"/>
  <c r="G7" i="19" l="1"/>
  <c r="G7" i="18" l="1"/>
  <c r="G7" i="17"/>
  <c r="G7" i="13"/>
  <c r="G7" i="12"/>
  <c r="G7" i="11"/>
  <c r="G7" i="10"/>
  <c r="G11" i="21" l="1"/>
  <c r="E12"/>
  <c r="G12" l="1"/>
  <c r="F22" i="18" l="1"/>
  <c r="F23" s="1"/>
  <c r="E22"/>
  <c r="E23" s="1"/>
  <c r="G21"/>
  <c r="G22" l="1"/>
  <c r="G23" s="1"/>
  <c r="F24"/>
  <c r="F25" s="1"/>
  <c r="F26" s="1"/>
  <c r="E24"/>
  <c r="E25" s="1"/>
  <c r="E26" s="1"/>
  <c r="G24" l="1"/>
  <c r="G25" s="1"/>
  <c r="G26" s="1"/>
  <c r="E10" l="1"/>
  <c r="F39" i="8" l="1"/>
  <c r="F40" s="1"/>
  <c r="F41" s="1"/>
  <c r="E39"/>
  <c r="E40" s="1"/>
  <c r="E41" s="1"/>
  <c r="E42" l="1"/>
  <c r="E43" s="1"/>
  <c r="E44" s="1"/>
  <c r="F42"/>
  <c r="F43" s="1"/>
  <c r="F44" s="1"/>
  <c r="G39"/>
  <c r="G40" s="1"/>
  <c r="G41" s="1"/>
  <c r="G42" l="1"/>
  <c r="G43" s="1"/>
  <c r="G44" s="1"/>
  <c r="F9" l="1"/>
  <c r="G20" i="6" l="1"/>
  <c r="G22" s="1"/>
  <c r="E23"/>
  <c r="F23"/>
  <c r="G31"/>
  <c r="E32"/>
  <c r="E33" s="1"/>
  <c r="F32"/>
  <c r="F33" s="1"/>
  <c r="F34" l="1"/>
  <c r="F35" s="1"/>
  <c r="E52" i="7"/>
  <c r="E53" s="1"/>
  <c r="E54" s="1"/>
  <c r="G23" i="6"/>
  <c r="F24"/>
  <c r="F25" s="1"/>
  <c r="G32"/>
  <c r="G33" s="1"/>
  <c r="E24"/>
  <c r="E25" s="1"/>
  <c r="E34"/>
  <c r="E35" s="1"/>
  <c r="E36" l="1"/>
  <c r="E37" s="1"/>
  <c r="F36"/>
  <c r="F37" s="1"/>
  <c r="G24"/>
  <c r="G25" s="1"/>
  <c r="G34"/>
  <c r="G35" s="1"/>
  <c r="G36" l="1"/>
  <c r="G37" s="1"/>
  <c r="F9" i="7"/>
  <c r="E8" i="6" l="1"/>
  <c r="G6" i="20" l="1"/>
  <c r="F12"/>
  <c r="G11" l="1"/>
  <c r="E12"/>
  <c r="G12" l="1"/>
  <c r="F12" i="33" l="1"/>
  <c r="F11"/>
  <c r="G11" i="48" l="1"/>
  <c r="G30" i="26" l="1"/>
  <c r="F11" i="18" l="1"/>
  <c r="E11"/>
  <c r="G10"/>
  <c r="G6"/>
  <c r="G11" l="1"/>
  <c r="G6" i="36" l="1"/>
  <c r="F11" l="1"/>
  <c r="G10"/>
  <c r="G11" l="1"/>
  <c r="F11" i="34" l="1"/>
  <c r="G6"/>
  <c r="G10" l="1"/>
  <c r="G11"/>
  <c r="G7" i="33" l="1"/>
  <c r="G6"/>
  <c r="F11" i="23" l="1"/>
  <c r="G6"/>
  <c r="G10" l="1"/>
  <c r="E11"/>
  <c r="G11" s="1"/>
  <c r="F10" i="14" l="1"/>
  <c r="E10"/>
  <c r="G9"/>
  <c r="G6"/>
  <c r="G10" l="1"/>
  <c r="F11" i="13" l="1"/>
  <c r="E11"/>
  <c r="G10"/>
  <c r="G6"/>
  <c r="G11" l="1"/>
  <c r="G8" i="6" l="1"/>
  <c r="G6"/>
  <c r="G6" i="48" l="1"/>
  <c r="G12" l="1"/>
  <c r="F41" i="47" l="1"/>
  <c r="F42" s="1"/>
  <c r="F43" s="1"/>
  <c r="D63" l="1"/>
  <c r="E28"/>
  <c r="G26"/>
  <c r="G27"/>
  <c r="E41"/>
  <c r="E42" s="1"/>
  <c r="E43" s="1"/>
  <c r="G40"/>
  <c r="G23"/>
  <c r="G24"/>
  <c r="G25"/>
  <c r="G6" l="1"/>
  <c r="G6" i="45"/>
  <c r="G6" i="44"/>
  <c r="G6" i="42"/>
  <c r="E12" i="41"/>
  <c r="G6"/>
  <c r="G6" i="37"/>
  <c r="G6" i="25"/>
  <c r="G6" i="22"/>
  <c r="G6" i="19"/>
  <c r="F11" i="17"/>
  <c r="G6"/>
  <c r="G6" i="12"/>
  <c r="F12" i="11"/>
  <c r="G6"/>
  <c r="F12" i="10"/>
  <c r="G6"/>
  <c r="E10" i="8"/>
  <c r="G6"/>
  <c r="G6" i="7"/>
  <c r="F9" i="6"/>
  <c r="G21" i="47" l="1"/>
  <c r="G22"/>
  <c r="F28"/>
  <c r="F29" s="1"/>
  <c r="F30" s="1"/>
  <c r="F31" s="1"/>
  <c r="F32" s="1"/>
  <c r="E29"/>
  <c r="E30" s="1"/>
  <c r="E31" s="1"/>
  <c r="G47"/>
  <c r="E48"/>
  <c r="E49" s="1"/>
  <c r="F48"/>
  <c r="F49" s="1"/>
  <c r="G28" l="1"/>
  <c r="G29" s="1"/>
  <c r="G30" s="1"/>
  <c r="G31" s="1"/>
  <c r="G32" s="1"/>
  <c r="E8" s="1"/>
  <c r="G41"/>
  <c r="G42" s="1"/>
  <c r="G43" s="1"/>
  <c r="G48"/>
  <c r="G49" s="1"/>
  <c r="E9" l="1"/>
  <c r="F50"/>
  <c r="F51" s="1"/>
  <c r="F52" s="1"/>
  <c r="E50"/>
  <c r="E51" s="1"/>
  <c r="E52" s="1"/>
  <c r="E63"/>
  <c r="E32"/>
  <c r="G50"/>
  <c r="G51" s="1"/>
  <c r="G52" s="1"/>
  <c r="F8" s="1"/>
  <c r="F9" l="1"/>
  <c r="G9" s="1"/>
  <c r="G8"/>
  <c r="F53"/>
  <c r="G63"/>
  <c r="G53"/>
  <c r="E53"/>
  <c r="F10" i="44" l="1"/>
  <c r="G9"/>
  <c r="E10"/>
  <c r="G10" l="1"/>
  <c r="E12" i="45" l="1"/>
  <c r="F12" i="42" l="1"/>
  <c r="E12"/>
  <c r="G11"/>
  <c r="G12" l="1"/>
  <c r="F12" i="41"/>
  <c r="G11"/>
  <c r="G12" l="1"/>
  <c r="F12" i="37" l="1"/>
  <c r="E12" l="1"/>
  <c r="G11"/>
  <c r="G12" l="1"/>
  <c r="F12" i="25" l="1"/>
  <c r="G11" l="1"/>
  <c r="E12"/>
  <c r="G12" s="1"/>
  <c r="E11" i="22" l="1"/>
  <c r="G10" l="1"/>
  <c r="F11"/>
  <c r="G11" l="1"/>
  <c r="F12" i="19" l="1"/>
  <c r="E12" l="1"/>
  <c r="G11"/>
  <c r="G12" l="1"/>
  <c r="G10" i="17" l="1"/>
  <c r="E11"/>
  <c r="G11" s="1"/>
  <c r="E12" i="12" l="1"/>
  <c r="G11" l="1"/>
  <c r="F12"/>
  <c r="G12" s="1"/>
  <c r="G11" i="11" l="1"/>
  <c r="E12"/>
  <c r="G12" s="1"/>
  <c r="G11" i="10" l="1"/>
  <c r="E12"/>
  <c r="G12" s="1"/>
  <c r="F10" i="8" l="1"/>
  <c r="G10" s="1"/>
  <c r="G9"/>
  <c r="F10" i="7" l="1"/>
  <c r="G9" l="1"/>
  <c r="E10"/>
  <c r="G10" s="1"/>
  <c r="E9" i="6" l="1"/>
  <c r="G9" s="1"/>
  <c r="G11" i="45" l="1"/>
  <c r="G12" l="1"/>
  <c r="G14" i="26" l="1"/>
  <c r="G16" l="1"/>
  <c r="G13"/>
  <c r="G15" l="1"/>
  <c r="E9" i="33" l="1"/>
  <c r="E11" l="1"/>
  <c r="G10"/>
  <c r="G9"/>
  <c r="E12"/>
  <c r="G12" l="1"/>
  <c r="G11"/>
</calcChain>
</file>

<file path=xl/comments1.xml><?xml version="1.0" encoding="utf-8"?>
<comments xmlns="http://schemas.openxmlformats.org/spreadsheetml/2006/main">
  <authors>
    <author>lenovo</author>
  </authors>
  <commentList>
    <comment ref="E51" authorId="0">
      <text>
        <r>
          <rPr>
            <b/>
            <sz val="9"/>
            <color indexed="81"/>
            <rFont val="Tahoma"/>
            <family val="2"/>
          </rPr>
          <t>lenovo:</t>
        </r>
        <r>
          <rPr>
            <sz val="9"/>
            <color indexed="81"/>
            <rFont val="Tahoma"/>
            <family val="2"/>
          </rPr>
          <t xml:space="preserve">
Unspent balance</t>
        </r>
      </text>
    </comment>
  </commentList>
</comments>
</file>

<file path=xl/comments2.xml><?xml version="1.0" encoding="utf-8"?>
<comments xmlns="http://schemas.openxmlformats.org/spreadsheetml/2006/main">
  <authors>
    <author>Lenovo</author>
  </authors>
  <commentList>
    <comment ref="B31" authorId="0">
      <text>
        <r>
          <rPr>
            <b/>
            <sz val="9"/>
            <color indexed="81"/>
            <rFont val="Tahoma"/>
            <family val="2"/>
          </rPr>
          <t>Lenovo:</t>
        </r>
        <r>
          <rPr>
            <sz val="9"/>
            <color indexed="81"/>
            <rFont val="Tahoma"/>
            <family val="2"/>
          </rPr>
          <t xml:space="preserve">
Errata issued from 36 to 35 due to problem in AG office in their system</t>
        </r>
      </text>
    </comment>
  </commentList>
</comments>
</file>

<file path=xl/sharedStrings.xml><?xml version="1.0" encoding="utf-8"?>
<sst xmlns="http://schemas.openxmlformats.org/spreadsheetml/2006/main" count="2667" uniqueCount="723">
  <si>
    <t>Art and Culture</t>
  </si>
  <si>
    <t>DEMAND NO. 5</t>
  </si>
  <si>
    <t>CULTURAL  AFFAIRS AND HERITAGE</t>
  </si>
  <si>
    <t>REVENUE</t>
  </si>
  <si>
    <t>CAPITAL</t>
  </si>
  <si>
    <t>I.</t>
  </si>
  <si>
    <t>Original Grant</t>
  </si>
  <si>
    <t>II.</t>
  </si>
  <si>
    <t>Supplementary estimate</t>
  </si>
  <si>
    <t>CAPITAL SECTION</t>
  </si>
  <si>
    <t>East District</t>
  </si>
  <si>
    <t>West District</t>
  </si>
  <si>
    <t>North District</t>
  </si>
  <si>
    <t>South District</t>
  </si>
  <si>
    <t>Establishment</t>
  </si>
  <si>
    <t>Other Expenditure</t>
  </si>
  <si>
    <t>DEMAND NO. 35</t>
  </si>
  <si>
    <t>RURAL MANAGEMENT AND DEVELOPMENT</t>
  </si>
  <si>
    <t>Elementary Education</t>
  </si>
  <si>
    <t>(Original plus 1st Supplementary)</t>
  </si>
  <si>
    <t>III.</t>
  </si>
  <si>
    <t>Sub-Head under which this Supplementary Grant will be accounted for :-</t>
  </si>
  <si>
    <t>Major/Sub-Major/Minor/Sub/Detailed Heads</t>
  </si>
  <si>
    <t>Capital Outlay on Tourism</t>
  </si>
  <si>
    <t>NON-PLAN</t>
  </si>
  <si>
    <t>ANIMAL HUSBANDRY, LIVESTOCK, FISHERIES AND VETERINARY SERVICES</t>
  </si>
  <si>
    <t>Capital Outlay on Roads &amp; Bridges</t>
  </si>
  <si>
    <t>Direction &amp; Administration</t>
  </si>
  <si>
    <t>CSS</t>
  </si>
  <si>
    <t>Buildings</t>
  </si>
  <si>
    <t>Transmission &amp; Distribution</t>
  </si>
  <si>
    <t>DEMAND NO. 7</t>
  </si>
  <si>
    <t>HUMAN RESOURCE DEVELOPMENT</t>
  </si>
  <si>
    <t>General Education</t>
  </si>
  <si>
    <t>General</t>
  </si>
  <si>
    <t>03</t>
  </si>
  <si>
    <t>Construction</t>
  </si>
  <si>
    <t>Other Buildings</t>
  </si>
  <si>
    <t>Roads &amp; Bridges</t>
  </si>
  <si>
    <t>Tourism</t>
  </si>
  <si>
    <t>DEMAND  NO. 1</t>
  </si>
  <si>
    <t>FOOD SECURITY AND AGRICULTURE DEVELOPMENT</t>
  </si>
  <si>
    <t>Crop Husbandry</t>
  </si>
  <si>
    <t>Total</t>
  </si>
  <si>
    <t>Voted</t>
  </si>
  <si>
    <t>PLAN</t>
  </si>
  <si>
    <t>Non-Plan</t>
  </si>
  <si>
    <t>REVENUE SECTION</t>
  </si>
  <si>
    <t>M.H.</t>
  </si>
  <si>
    <t>Direction and Administration</t>
  </si>
  <si>
    <t>Agriculture Department</t>
  </si>
  <si>
    <t>Head Office Establishment</t>
  </si>
  <si>
    <t>Travel Expenses</t>
  </si>
  <si>
    <t>NEC</t>
  </si>
  <si>
    <t>State Plan</t>
  </si>
  <si>
    <t>C.S.S</t>
  </si>
  <si>
    <t>FOREST, ENVIRONMENT AND WILDLIFE MANAGEMENT</t>
  </si>
  <si>
    <t>DEMAND NO. 38</t>
  </si>
  <si>
    <t>SOCIAL JUSTICE, EMPOWERMENT AND WELFARE</t>
  </si>
  <si>
    <t>Water Supply</t>
  </si>
  <si>
    <t>Motor Vehicles</t>
  </si>
  <si>
    <t>MS</t>
  </si>
  <si>
    <t>MSS</t>
  </si>
  <si>
    <t>DS</t>
  </si>
  <si>
    <t xml:space="preserve">% </t>
  </si>
  <si>
    <t>Disc %</t>
  </si>
  <si>
    <t>Charged</t>
  </si>
  <si>
    <t>Village &amp; Small Industries</t>
  </si>
  <si>
    <t>Road Works</t>
  </si>
  <si>
    <t>DEMAND NO. 13</t>
  </si>
  <si>
    <t>HEALTH CARE, HUMAN SERVICES AND FAMILY WELFARE</t>
  </si>
  <si>
    <t>Medical and Public Health</t>
  </si>
  <si>
    <t>Urban Health Services - Allopathy</t>
  </si>
  <si>
    <t>DEMAND NO. 19</t>
  </si>
  <si>
    <t>DEMAND NO. 31</t>
  </si>
  <si>
    <t>ENERGY AND POWER</t>
  </si>
  <si>
    <t>DEMAND NO. 34</t>
  </si>
  <si>
    <t>ROADS AND BRIDGES</t>
  </si>
  <si>
    <t>DEMAND NO. 16</t>
  </si>
  <si>
    <t>COMMERCE AND INDUSTRIES</t>
  </si>
  <si>
    <t>DEMAND NO. 12</t>
  </si>
  <si>
    <t>Forestry and Wild Life</t>
  </si>
  <si>
    <t>Tourist Infrastructure</t>
  </si>
  <si>
    <t>DEMAND NO. 40</t>
  </si>
  <si>
    <t>TOURISM AND CIVIL AVIATION</t>
  </si>
  <si>
    <t>Grants-in-aid</t>
  </si>
  <si>
    <t>Tourist Centre</t>
  </si>
  <si>
    <t>Development Projects</t>
  </si>
  <si>
    <t>-</t>
  </si>
  <si>
    <r>
      <t>(</t>
    </r>
    <r>
      <rPr>
        <i/>
        <sz val="10"/>
        <rFont val="Rupee Foradian"/>
        <family val="2"/>
      </rPr>
      <t>`</t>
    </r>
    <r>
      <rPr>
        <i/>
        <sz val="10"/>
        <rFont val="Times New Roman"/>
        <family val="1"/>
      </rPr>
      <t xml:space="preserve"> in thousand)</t>
    </r>
  </si>
  <si>
    <t>District &amp; Other Roads</t>
  </si>
  <si>
    <t>Office Expenses</t>
  </si>
  <si>
    <t>Other Charges</t>
  </si>
  <si>
    <t>NP-State Sector</t>
  </si>
  <si>
    <t>Normal</t>
  </si>
  <si>
    <t>State Earmarked</t>
  </si>
  <si>
    <t>Plan-Central Sector</t>
  </si>
  <si>
    <t>of the amount now required</t>
  </si>
  <si>
    <t>Plan-State Sector</t>
  </si>
  <si>
    <t>State Normal</t>
  </si>
  <si>
    <t>Rural Development Department</t>
  </si>
  <si>
    <t>TOTAL</t>
  </si>
  <si>
    <t>DEMAND NO. 2</t>
  </si>
  <si>
    <t xml:space="preserve">NON-PLAN </t>
  </si>
  <si>
    <t>DEMAND NO. 3</t>
  </si>
  <si>
    <t>Maintenance and Repairs</t>
  </si>
  <si>
    <t>Other Administrative Services</t>
  </si>
  <si>
    <t>Others</t>
  </si>
  <si>
    <t>Public Works</t>
  </si>
  <si>
    <t>60.00.72</t>
  </si>
  <si>
    <t>60.00.31</t>
  </si>
  <si>
    <t>60.00.85</t>
  </si>
  <si>
    <t>DEMAND NO. 6</t>
  </si>
  <si>
    <t>ECCLESIASTICAL</t>
  </si>
  <si>
    <t>Other Social Services</t>
  </si>
  <si>
    <t>00.00.50</t>
  </si>
  <si>
    <t>DEMAND NO. 14</t>
  </si>
  <si>
    <t>HOME</t>
  </si>
  <si>
    <t>Administration of Justice</t>
  </si>
  <si>
    <t>Jails</t>
  </si>
  <si>
    <t>DEMAND NO. 15</t>
  </si>
  <si>
    <t>HORTICULTURE AND CASH CROPS DEVELOPMENT</t>
  </si>
  <si>
    <t>JUDICIARY</t>
  </si>
  <si>
    <t>DEMAND NO. 20</t>
  </si>
  <si>
    <t>Police</t>
  </si>
  <si>
    <t>Rural Water Supply</t>
  </si>
  <si>
    <t>Capital Outlay on Water Supply &amp; Sanitation</t>
  </si>
  <si>
    <t>DEMAND NO. 37</t>
  </si>
  <si>
    <t>SIKKIM NATIONALISED TRANSPORT</t>
  </si>
  <si>
    <t>Road Transport</t>
  </si>
  <si>
    <t>Sikkim Nationalised Transport</t>
  </si>
  <si>
    <t>Welfare of Scheduled Caste, Scheduled Tribes &amp; Other Backward Classes</t>
  </si>
  <si>
    <t xml:space="preserve">Infrastructure Development for Destinations and Circuits </t>
  </si>
  <si>
    <t>SCHEME 1</t>
  </si>
  <si>
    <t>SCHEME 2</t>
  </si>
  <si>
    <t>47</t>
  </si>
  <si>
    <t>Office Buildings</t>
  </si>
  <si>
    <t>Building and Housing Department</t>
  </si>
  <si>
    <t>Housing</t>
  </si>
  <si>
    <t>Capital Outlay on Public Works</t>
  </si>
  <si>
    <t>03.45.78</t>
  </si>
  <si>
    <t>62.00.82</t>
  </si>
  <si>
    <t>Social Security &amp; Welfare</t>
  </si>
  <si>
    <t>Forestry</t>
  </si>
  <si>
    <t>19.00.81</t>
  </si>
  <si>
    <t>State Share of NEC</t>
  </si>
  <si>
    <t>63.00.72</t>
  </si>
  <si>
    <t>Capital Outlay on Road Transport</t>
  </si>
  <si>
    <t>Acquisition of fleet</t>
  </si>
  <si>
    <t>Fleet Purchase</t>
  </si>
  <si>
    <t>61.00.76</t>
  </si>
  <si>
    <t>Social Welfare</t>
  </si>
  <si>
    <t>Tourist Accommodation</t>
  </si>
  <si>
    <t>Promotion and Publicity</t>
  </si>
  <si>
    <t>Tourism Development Activities</t>
  </si>
  <si>
    <t>Tourist Fair &amp; Festival</t>
  </si>
  <si>
    <t>Tourist Fairs &amp; Festival</t>
  </si>
  <si>
    <t>63.00.73</t>
  </si>
  <si>
    <t>Publicity</t>
  </si>
  <si>
    <t>4011002027</t>
  </si>
  <si>
    <t>State Share for Centrally Sponsored 
Schemes and ADB</t>
  </si>
  <si>
    <t>State Share for Centrally Sponsored Schemes</t>
  </si>
  <si>
    <t>BUILDINGS AND HOUSING</t>
  </si>
  <si>
    <t xml:space="preserve">WATER RESOURCES AND RIVER DEVELOPMENT </t>
  </si>
  <si>
    <t>See page 29 of Vol IV of the Demand for Grants for 2016-17</t>
  </si>
  <si>
    <t>(a)</t>
  </si>
  <si>
    <t>(b)</t>
  </si>
  <si>
    <t>The Supplementary is required for:</t>
  </si>
  <si>
    <t>*</t>
  </si>
  <si>
    <t xml:space="preserve"> (c)</t>
  </si>
  <si>
    <t>(d)</t>
  </si>
  <si>
    <t>(c)</t>
  </si>
  <si>
    <t>Matching State Share for Central Schemes.</t>
  </si>
  <si>
    <t>63.00.94</t>
  </si>
  <si>
    <t>63.00.95</t>
  </si>
  <si>
    <t>63.00.96</t>
  </si>
  <si>
    <t>World Tourism Day ( Central Share)</t>
  </si>
  <si>
    <t xml:space="preserve"> (b)</t>
  </si>
  <si>
    <t>50.81.92</t>
  </si>
  <si>
    <t>Tourist Wayside Amenity, Toilets for all age and differently abled along en-route Nathula in East Sikkim ( Central Share)</t>
  </si>
  <si>
    <t>Implementation of Schemes under Centrally Sponsored Schemes</t>
  </si>
  <si>
    <t>63.00.97</t>
  </si>
  <si>
    <t>63.00.98</t>
  </si>
  <si>
    <t>Yoga Shivir</t>
  </si>
  <si>
    <t>Participation in Destination North East 
( Central Share)</t>
  </si>
  <si>
    <t xml:space="preserve"> (a)</t>
  </si>
  <si>
    <t xml:space="preserve"> (b) </t>
  </si>
  <si>
    <t xml:space="preserve"> (d)</t>
  </si>
  <si>
    <t xml:space="preserve"> (e)</t>
  </si>
  <si>
    <t>Organising Yoga Shivir</t>
  </si>
  <si>
    <t xml:space="preserve"> (f)</t>
  </si>
  <si>
    <t>Implementation of Externally Aided Project</t>
  </si>
  <si>
    <t>(e)</t>
  </si>
  <si>
    <t>Fair, Festivals and Publicity</t>
  </si>
  <si>
    <t>(*) New Sub-head</t>
  </si>
  <si>
    <t>View Points at Vantage Location</t>
  </si>
  <si>
    <t>Participation in Destination North East          (State Share)</t>
  </si>
  <si>
    <t>World Tourism Day</t>
  </si>
  <si>
    <t>4012053025</t>
  </si>
  <si>
    <t>Destination North-East</t>
  </si>
  <si>
    <t>4012053024</t>
  </si>
  <si>
    <t>4011002048</t>
  </si>
  <si>
    <t>4011002049</t>
  </si>
  <si>
    <t>4011002050</t>
  </si>
  <si>
    <t>Infrastructure Development for Destinations and Circuits</t>
  </si>
  <si>
    <t>Tourist Wayside Amenity, Toilets for all age and differently abled along en-route Nathula in East Sikkim</t>
  </si>
  <si>
    <t>4030094125</t>
  </si>
  <si>
    <t>Salaries</t>
  </si>
  <si>
    <t>01.44.13</t>
  </si>
  <si>
    <t>Agricultural Farms</t>
  </si>
  <si>
    <t>01.44.02</t>
  </si>
  <si>
    <t>Wages</t>
  </si>
  <si>
    <t>62.44.01</t>
  </si>
  <si>
    <t>60.00.11</t>
  </si>
  <si>
    <t>60.00.13</t>
  </si>
  <si>
    <t>Soil and Water Conservation</t>
  </si>
  <si>
    <t xml:space="preserve"> </t>
  </si>
  <si>
    <t>62.00.01</t>
  </si>
  <si>
    <t>63.00.01</t>
  </si>
  <si>
    <t>00.44.13</t>
  </si>
  <si>
    <t>60.00.50</t>
  </si>
  <si>
    <t>Secretariat</t>
  </si>
  <si>
    <t>Capital Outlay on Education, Sports, Art and Culture</t>
  </si>
  <si>
    <t xml:space="preserve">Construction of Chenreji Statue </t>
  </si>
  <si>
    <t>Grants in Aid</t>
  </si>
  <si>
    <t>00.00.75</t>
  </si>
  <si>
    <t>60.00.51</t>
  </si>
  <si>
    <t>Land Compensation</t>
  </si>
  <si>
    <t>DEMAND NO. 8</t>
  </si>
  <si>
    <t>ELECTION</t>
  </si>
  <si>
    <t>Elections</t>
  </si>
  <si>
    <t>Publications</t>
  </si>
  <si>
    <t>Conduct of Election</t>
  </si>
  <si>
    <t>62.00.50</t>
  </si>
  <si>
    <t>Charges for Conduct of Elections to State/ Union Territory Legislature</t>
  </si>
  <si>
    <t>DEMAND NO. 9</t>
  </si>
  <si>
    <t>EXCISE</t>
  </si>
  <si>
    <t>State Excise</t>
  </si>
  <si>
    <t>Head Office</t>
  </si>
  <si>
    <t>44.00.13</t>
  </si>
  <si>
    <t>Secretariat - General Services</t>
  </si>
  <si>
    <t>00.00.72</t>
  </si>
  <si>
    <t>Pensions and Other Retirement Benefits</t>
  </si>
  <si>
    <t>Civil</t>
  </si>
  <si>
    <t>Pensionary Charges</t>
  </si>
  <si>
    <t>60.00.04</t>
  </si>
  <si>
    <t>Welfare of Scheduled Tribes</t>
  </si>
  <si>
    <t>Principal Chief Conservator of Forest</t>
  </si>
  <si>
    <t>00.60.50</t>
  </si>
  <si>
    <t>60.00.02</t>
  </si>
  <si>
    <t>Grant-in-Aid</t>
  </si>
  <si>
    <t>Other Village Industries</t>
  </si>
  <si>
    <t>District Industries Centre</t>
  </si>
  <si>
    <t>Jorethang Establishment</t>
  </si>
  <si>
    <t>DEMAND NO. 17</t>
  </si>
  <si>
    <t>INFORMATION AND PUBLIC RELATION</t>
  </si>
  <si>
    <t>Information and Publicity</t>
  </si>
  <si>
    <t>Advertising and Visual Publicity</t>
  </si>
  <si>
    <t>Sikkim Herald</t>
  </si>
  <si>
    <t>Information and Public Relation</t>
  </si>
  <si>
    <t>Rural Housing</t>
  </si>
  <si>
    <t>Professional Services</t>
  </si>
  <si>
    <t>Vigilance</t>
  </si>
  <si>
    <t>Sikkim Lokayukta (Charged)</t>
  </si>
  <si>
    <t>DEMAND NO. 24</t>
  </si>
  <si>
    <t>LEGISLATURE</t>
  </si>
  <si>
    <t>Parliament/State/Union Territory Legislatures</t>
  </si>
  <si>
    <t>State/Union Territory Legislatures</t>
  </si>
  <si>
    <t>Legislative Assembly</t>
  </si>
  <si>
    <t>Members</t>
  </si>
  <si>
    <t>Pensions to Legislators</t>
  </si>
  <si>
    <t>Ex-Members of State Legislature</t>
  </si>
  <si>
    <t>DEMAND NO. 27</t>
  </si>
  <si>
    <t>LEGAL, LEGISLATIVE AND PARLIAMENTARY AFFAIRS</t>
  </si>
  <si>
    <t>Lokayukta/Up-Lokayukta</t>
  </si>
  <si>
    <t>DEMAND NO. 28</t>
  </si>
  <si>
    <t>PERSONNEL, ADMINISTRATIVE REFORMS, TRAINING AND PUBLIC GRIEVANCES</t>
  </si>
  <si>
    <t>DEMAND NO. 30</t>
  </si>
  <si>
    <t>POLICE</t>
  </si>
  <si>
    <t>35.00.74</t>
  </si>
  <si>
    <t>Distribution of GCI Sheets to Rural Poor</t>
  </si>
  <si>
    <t>35.00.77</t>
  </si>
  <si>
    <t>House Upgradation</t>
  </si>
  <si>
    <t>National e-Governance Action Plan (NeGAP)</t>
  </si>
  <si>
    <t>61.00.74</t>
  </si>
  <si>
    <t>Purchase of Buses, Trucks and Tankers</t>
  </si>
  <si>
    <t>Nutrition</t>
  </si>
  <si>
    <t>Distribution of Nutritious Food and Beverages</t>
  </si>
  <si>
    <t>GOVERNOR</t>
  </si>
  <si>
    <t>President, Vice President, Governor, Administrator of Union Territories</t>
  </si>
  <si>
    <t>Household Establishment</t>
  </si>
  <si>
    <t>See page 1 of the Demand for Grants for 2018-19</t>
  </si>
  <si>
    <t>See page 64 of the Demand for Grants for 2018-19</t>
  </si>
  <si>
    <t>See page 177 of the Demand for Grants for 2018-19</t>
  </si>
  <si>
    <t>See page 258 of the Demand for Grants for 2018-19</t>
  </si>
  <si>
    <t>60.44.13</t>
  </si>
  <si>
    <t>Capital Outlay on  Animal Husbandry</t>
  </si>
  <si>
    <t>Veterinary Services and Animal Health</t>
  </si>
  <si>
    <t>Capital Outlay on Animal Husbandry</t>
  </si>
  <si>
    <t>00.00.82</t>
  </si>
  <si>
    <t>Work Charged Establishment</t>
  </si>
  <si>
    <t>65.00.01</t>
  </si>
  <si>
    <t>Charges for Conduct of Elections to Lok Sabha and State/ Union Territory Legislative Assemblies when held  Simultaneously</t>
  </si>
  <si>
    <t>Issue of Photo Identity Cards to Voters</t>
  </si>
  <si>
    <t>Photo Identity Cards</t>
  </si>
  <si>
    <t>63.00.50</t>
  </si>
  <si>
    <t>Soil &amp; Water Conservation</t>
  </si>
  <si>
    <t>00.44.02</t>
  </si>
  <si>
    <t>Governor/Administrator of Union Territories</t>
  </si>
  <si>
    <t xml:space="preserve">First Supplementary </t>
  </si>
  <si>
    <t>II</t>
  </si>
  <si>
    <t>III</t>
  </si>
  <si>
    <t>(Original plus Supplementary)</t>
  </si>
  <si>
    <t xml:space="preserve">First  Supplementary </t>
  </si>
  <si>
    <t>First  Supplementary</t>
  </si>
  <si>
    <t>(Original plus  Supplementary)</t>
  </si>
  <si>
    <t>First Supplementary</t>
  </si>
  <si>
    <t>68.61.13</t>
  </si>
  <si>
    <t>19.00.83</t>
  </si>
  <si>
    <t>Civil and Session Courts</t>
  </si>
  <si>
    <t>Legislative Secretariat</t>
  </si>
  <si>
    <t>60.81.02</t>
  </si>
  <si>
    <t>Maintenance &amp; Repairs of Rural Roads and Bridges under East District</t>
  </si>
  <si>
    <t>Child Welfare</t>
  </si>
  <si>
    <t>Special Nutritions Programmes</t>
  </si>
  <si>
    <t xml:space="preserve">First Supplemetary </t>
  </si>
  <si>
    <t xml:space="preserve">Voted </t>
  </si>
  <si>
    <t>Setting up of National Nutrition Mission (Central Share)</t>
  </si>
  <si>
    <t>Welfare of Scheduled Caste, Scheduled Tribes &amp;  Other Backward Classes</t>
  </si>
  <si>
    <t>Capital Outlay on Social Security and Welfare</t>
  </si>
  <si>
    <t>IV</t>
  </si>
  <si>
    <t>I</t>
  </si>
  <si>
    <t>Second Supplementary</t>
  </si>
  <si>
    <t>Upkeep of Shrines, Temples etc</t>
  </si>
  <si>
    <t>Maintenance &amp; Repairs of Educational Institutions</t>
  </si>
  <si>
    <t>60.77.02</t>
  </si>
  <si>
    <t>Teachers' Training</t>
  </si>
  <si>
    <t>Support for Educational Development including Teachers Training and Adult Education</t>
  </si>
  <si>
    <t>Setting up of District Institutes of Education &amp; Training (State Share)</t>
  </si>
  <si>
    <t>25.84.81</t>
  </si>
  <si>
    <t>State Share for DIET/DRCs</t>
  </si>
  <si>
    <t>Support for Educational Development including Teachers' Training and Adult Education</t>
  </si>
  <si>
    <t>Sarva Shiksha Abhiyan (State Share )</t>
  </si>
  <si>
    <t>84.00.31</t>
  </si>
  <si>
    <t>Scholarships</t>
  </si>
  <si>
    <t>Financial Support to Students of North Eastern Region (NEC)</t>
  </si>
  <si>
    <t>Technical Education</t>
  </si>
  <si>
    <t>Direction and  Administration</t>
  </si>
  <si>
    <t>00.44</t>
  </si>
  <si>
    <t>00.44.80</t>
  </si>
  <si>
    <t xml:space="preserve">National Health Mission including NRHM </t>
  </si>
  <si>
    <t>Public Health</t>
  </si>
  <si>
    <t>Prevention &amp; Control of Diseases</t>
  </si>
  <si>
    <t>15.00.82</t>
  </si>
  <si>
    <t>National Rural Health Mission (Central Share)</t>
  </si>
  <si>
    <t>Prevention &amp; Control of diseases</t>
  </si>
  <si>
    <t>Establishment of Drug Testing Laboratory under AYUSH (Central Share)</t>
  </si>
  <si>
    <t>National Mission on Ayush including Mission on Medicinal Plants</t>
  </si>
  <si>
    <t>17.00.84</t>
  </si>
  <si>
    <t>National Ayush Mission (Central Share)</t>
  </si>
  <si>
    <t>Strengthening of Judicial System</t>
  </si>
  <si>
    <t>Horticulture Department</t>
  </si>
  <si>
    <t>16.44.50</t>
  </si>
  <si>
    <t>Organic Farming</t>
  </si>
  <si>
    <t>66.44.83</t>
  </si>
  <si>
    <t>Sikkim Organic Mission</t>
  </si>
  <si>
    <t>Media Development Fund</t>
  </si>
  <si>
    <t>Capital Outlay on Information and Publicity</t>
  </si>
  <si>
    <t>Minor Irrigation</t>
  </si>
  <si>
    <t>Irrigation Department</t>
  </si>
  <si>
    <t>20.44.01</t>
  </si>
  <si>
    <t>Civil Court, Mangan</t>
  </si>
  <si>
    <t>29.00.13</t>
  </si>
  <si>
    <t>Department of Personnel, AR &amp; Training</t>
  </si>
  <si>
    <t>Administrative Reform Commission</t>
  </si>
  <si>
    <t>46.00.13</t>
  </si>
  <si>
    <t>Director General of Police</t>
  </si>
  <si>
    <t>Power</t>
  </si>
  <si>
    <t>63.45.71</t>
  </si>
  <si>
    <t>Maintenance of Distribution line, Gangtok</t>
  </si>
  <si>
    <t>63.46.76</t>
  </si>
  <si>
    <t>Maintenance of Electrical Installations under West Division</t>
  </si>
  <si>
    <t>63.47.72</t>
  </si>
  <si>
    <t>Maintenance of Distribution line, North Sikkim</t>
  </si>
  <si>
    <t>63.48.75</t>
  </si>
  <si>
    <t>Maintenance of Electrical Installations under South Division</t>
  </si>
  <si>
    <t>Water Supply &amp; Sanitation</t>
  </si>
  <si>
    <t>36.46.82</t>
  </si>
  <si>
    <t>Schemes under NLCPR (State Share)</t>
  </si>
  <si>
    <t>Tribal Area Sub- Plan</t>
  </si>
  <si>
    <t>65.00.31</t>
  </si>
  <si>
    <t>Welfare of Backward Classes</t>
  </si>
  <si>
    <t>Sikkim Commission for Backward Classes</t>
  </si>
  <si>
    <t>Welfare of Handicapped</t>
  </si>
  <si>
    <t>Creation of Barrier-free Environment for Persons with Disabilities under the Implementation of Persons with Disability Act, 1995 (Central Share)</t>
  </si>
  <si>
    <t>39.66.81</t>
  </si>
  <si>
    <t>Tourist Destination Projects</t>
  </si>
  <si>
    <t>V</t>
  </si>
  <si>
    <t xml:space="preserve">Third Supplementary </t>
  </si>
  <si>
    <t>See page 39 of the Demand for Grants for 2018-19 and page 5 of First Supplementary Demand for
Grants 2018-19 and Page 1 of  Secod Supplementary Demand for Grants 2018-19</t>
  </si>
  <si>
    <t>See page 42 of the Demand for Grants for 2018-19 and page 7 of First Supplementary Demand for
 Grants 2018-19 and Page 2 of Second Supplementary Demand for Grants 2018-19</t>
  </si>
  <si>
    <t>See page 44 of the Demand for Grants for 2018-19 and page 8 of First Supplementary Demand for 
Grants 2018-19 and Page 3 of Second Supplementary Demand for Grants 2018-19</t>
  </si>
  <si>
    <t xml:space="preserve">Second Supplementary </t>
  </si>
  <si>
    <t>See page 107 of the Demand for Grants for 2018-19 and page 19 of First Supplementary Demand for 
Grants 2018-19 and Page 5 of Second Supplementary Demand for Grants 2018-19</t>
  </si>
  <si>
    <t>See page 123 of the Demand for Grants for 2018-19 and page 23 of First Supplementary Demand for
 Grants 2018-19 and Page 7 of Second Supplementary Demand for Grants 2018-19</t>
  </si>
  <si>
    <t>See page 129 of the Demand for Grants for 2018-19 and page 26 of First Supplementary Demand for 
Grants 2018-19 and Page 8 of Second Supplementary Demand for Grants 2018-19</t>
  </si>
  <si>
    <t>See page 141 of the Demand for Grants for 2018-19 and Page 9 of Second Supplementary Demand for Grants 2018-19</t>
  </si>
  <si>
    <t>See page 146 of the Demand for Grants for 2018-19 and page 31 of First Supplementary Demand for 
Grants 2018-19 and Page 10 of Second Supplementary Demand for Grants 2018-19</t>
  </si>
  <si>
    <t>See page 152 of the Demand for Grants for 2018-19 and page 32 of First Supplementary Demand for 
Grants 2018-19 and Page 11 of Second Supplementary Demand for Grants 2018-19</t>
  </si>
  <si>
    <t>See page 180 of the Demand for Grants for 2018-19 and page 40 of First Supplementary Demand for 
Grants 2018-19 and Page 12 of Second Supplementary Demand for Grants 2018-19</t>
  </si>
  <si>
    <t>See page 195 of the Demand for Grants for 2018-19 and page 44 of First Supplementary Demand for 
Grants 2018-19 and page 15 Second Supplementary Demand for Grants 2018-19</t>
  </si>
  <si>
    <t>See page 226 of the Demand for Grants for 2018-19 and page 49 of First Supplementary Demand for 
Grants 2018-19 and page 19 of Second Supplementary Demand for Grants 2018-19</t>
  </si>
  <si>
    <t>See page 260 of the Demand for Grants for 2018-19 and page 57 of First Supplementary Demand for 
Grants 2018-19 and page 25 of Second Supplementary Demand for Grants 2018-19</t>
  </si>
  <si>
    <t>See page 283 of the Demand for Grants for 2018-19 and page 61 of First Supplementary Demand for 
Grants 2018-19 and page 29 of Second Supplementary Demand for Grants 2018-19</t>
  </si>
  <si>
    <t xml:space="preserve">See page 185 of the Demand for Grants for 2018-19 and page 42 of First Supplementary Demand for 
Grants 2018-19 and page 13 of  Second Supplementary Demand for Grants 2018-19 </t>
  </si>
  <si>
    <t xml:space="preserve">See page 103 of the Demand for Grants for 2018-19 and Page 18 of First Supplementary Demand for Grants 2018-19 </t>
  </si>
  <si>
    <t>See page 11 of  the Demand for Grants for 2018-19 and page 1 of First Supplementary Demand for Grants 2018-19</t>
  </si>
  <si>
    <t>See page 89 of the Demand for Grants for 2018-19 and page 15 of First Supplementary demand for Grants 2018-19</t>
  </si>
  <si>
    <t xml:space="preserve">(a) </t>
  </si>
  <si>
    <t>Soil conservation at Leema Lachung</t>
  </si>
  <si>
    <t>Purchase of Laptops</t>
  </si>
  <si>
    <t>15.00.84</t>
  </si>
  <si>
    <t>The Supplementary is required for:-</t>
  </si>
  <si>
    <t>42.00.31</t>
  </si>
  <si>
    <t>The supplementary is required for:-</t>
  </si>
  <si>
    <t xml:space="preserve">The Supplementary is required for </t>
  </si>
  <si>
    <t>The supplementary is required for</t>
  </si>
  <si>
    <t>Making payment for constructions of EVMs/VVPATs warehoues in four districts.</t>
  </si>
  <si>
    <t>Grants -in -Aid for Samagrah Siksha Abhiyan</t>
  </si>
  <si>
    <t xml:space="preserve">(a)  </t>
  </si>
  <si>
    <t>New Head</t>
  </si>
  <si>
    <t>03.45.79</t>
  </si>
  <si>
    <t>Implementation of Central Scheme</t>
  </si>
  <si>
    <t>Construction of Underground Parking Space at Namchi (NEC)</t>
  </si>
  <si>
    <t xml:space="preserve">* </t>
  </si>
  <si>
    <t>State Share of DIET</t>
  </si>
  <si>
    <t>Grants-in-aid to Polytechnics Institute (CCCT &amp; ATTC)</t>
  </si>
  <si>
    <t>Pre Election activities and General Election 2019</t>
  </si>
  <si>
    <t>Clearing outstanding bills of current financial year</t>
  </si>
  <si>
    <t xml:space="preserve">The supplementary is required for purchase of hardware for computerization and one raiding vehicle (Rs. 6.50 lakh) </t>
  </si>
  <si>
    <t>e-Prison Project</t>
  </si>
  <si>
    <t>Pending liabilities of Kitchudumra.</t>
  </si>
  <si>
    <t>New appointments of 173 MR employees @ Rs. 9000/- pm for two months (January &amp; February, 2019)</t>
  </si>
  <si>
    <t>Grant -in-Aid to Judicial Academy</t>
  </si>
  <si>
    <t>Sikkim on the Organic Trail</t>
  </si>
  <si>
    <t>18.00.72</t>
  </si>
  <si>
    <t>Construction of Press Club Building</t>
  </si>
  <si>
    <t xml:space="preserve"> The supplementary is required for </t>
  </si>
  <si>
    <t xml:space="preserve"> The supplementary is required </t>
  </si>
  <si>
    <t>Due to revisions of Salaries</t>
  </si>
  <si>
    <t xml:space="preserve">(b) </t>
  </si>
  <si>
    <t>03.45.71</t>
  </si>
  <si>
    <t>Secretariat at Gangtok (SPA)</t>
  </si>
  <si>
    <t>New appointments of 128 LDC , 189 Assistant Village Librarian, 1040 Grievance Redressal Assistant, 128 Supervisors @Rs.12000/- pm,  185 Office Attendant cum Chowkidar @Rs. 9000/- pm, 185  Assistant Barefoot Engineer @ Rs. 9000/- pm  for two months (January &amp; February, 2019).</t>
  </si>
  <si>
    <t>State Share for Rabdentse Water Havesting Structure</t>
  </si>
  <si>
    <t>State Share of IDMS</t>
  </si>
  <si>
    <t>50% payment for procurement of 6 buses.</t>
  </si>
  <si>
    <t>62.00.78</t>
  </si>
  <si>
    <t>Construction of welcome gate and approach road to Aritar Lake</t>
  </si>
  <si>
    <t xml:space="preserve">(c) </t>
  </si>
  <si>
    <t>ICPS State Share</t>
  </si>
  <si>
    <t>Integrated Child Protection Scheme (ICPS)</t>
  </si>
  <si>
    <t>64.00.51</t>
  </si>
  <si>
    <t>64.00.52</t>
  </si>
  <si>
    <t>Juvenile Justice Fund</t>
  </si>
  <si>
    <t>Purchase of vehicle of Chairman Sikkim Commission for Backward Classes</t>
  </si>
  <si>
    <t>Umbrella Programme for Development and Marketing of Tribal Products/ Produce</t>
  </si>
  <si>
    <t>72.00.51</t>
  </si>
  <si>
    <t>State Share of Central Scheme</t>
  </si>
  <si>
    <t>Post- Matric Scholarship to students belonging to ST Community (Central Share)</t>
  </si>
  <si>
    <t>Umbrella Scheme for Education of ST Student</t>
  </si>
  <si>
    <t>51.76.34</t>
  </si>
  <si>
    <t>Scholarship and Stipend</t>
  </si>
  <si>
    <t>Grant-in-Aid under 1st proviso to Article 275(1) of the Constitution of India</t>
  </si>
  <si>
    <t>Grant-in-Aid under 1st proviso to Article 275(1) of the Constitution of India (ACA)</t>
  </si>
  <si>
    <t>71.72.50</t>
  </si>
  <si>
    <t>Sewerage and Sanitation</t>
  </si>
  <si>
    <t>Sanitation Services</t>
  </si>
  <si>
    <t>Swachh Bharat Mission (Gramin) (SBM)</t>
  </si>
  <si>
    <t>81.00.81</t>
  </si>
  <si>
    <t>Swachh Bharat Mission (SBM) Central Share</t>
  </si>
  <si>
    <t>Surface Water</t>
  </si>
  <si>
    <t>Diversion Schemes</t>
  </si>
  <si>
    <t>Pradhan Mantri Krishi Sinchai Yojana-Har Khet ko Pani</t>
  </si>
  <si>
    <t>62.44.72</t>
  </si>
  <si>
    <t>PMKSY- Har Khet ko Pani (Central Share)</t>
  </si>
  <si>
    <t>The Supplementary is required for :-</t>
  </si>
  <si>
    <t>Token provision kept for implementation of Central Scheme</t>
  </si>
  <si>
    <t>Payment of Salaries</t>
  </si>
  <si>
    <t>(i)</t>
  </si>
  <si>
    <t>Hathidunga- West= Rs. 6.39 lakh</t>
  </si>
  <si>
    <t>Arithang- West= Rs. 10.60 lakh</t>
  </si>
  <si>
    <t>Sanganath- South= Rs. 19.59 lakh</t>
  </si>
  <si>
    <t>Namlung- South= Rs. 18.22 lakh</t>
  </si>
  <si>
    <t>Boomtar- South= Rs. 5.00 lakh</t>
  </si>
  <si>
    <t>Sangmo- South= Rs.11.46 lakh</t>
  </si>
  <si>
    <t>Chumbong- West= R. 19.08 lakh</t>
  </si>
  <si>
    <t>Rarik- North= Rs.1.89 lakh</t>
  </si>
  <si>
    <t>(ii)</t>
  </si>
  <si>
    <t>(iii)</t>
  </si>
  <si>
    <t>(iv)</t>
  </si>
  <si>
    <t>(v)</t>
  </si>
  <si>
    <t>(vi)</t>
  </si>
  <si>
    <t>(vii)</t>
  </si>
  <si>
    <t>(viii)</t>
  </si>
  <si>
    <t>Monastic School, Sanskrit Pathsala &amp; Arts School Establishment</t>
  </si>
  <si>
    <t>00.68.50</t>
  </si>
  <si>
    <t>Settlement of pending liabilities</t>
  </si>
  <si>
    <t>The supplementary is required for :-</t>
  </si>
  <si>
    <t>Training of IRB Personnel</t>
  </si>
  <si>
    <t>The supplementary is required for new appointments of 1040 Village Police Guard @ Rs.10500/- pm  for two months (January &amp; February, 2019)</t>
  </si>
  <si>
    <t>New appointment of 2080 Organic Field Assistant @ Rs.12000 pm for two months (January &amp; February 2019)</t>
  </si>
  <si>
    <t>The Supplementary is required to meet the shortfall under salaries</t>
  </si>
  <si>
    <t>Animal Husbandry</t>
  </si>
  <si>
    <t>Administration</t>
  </si>
  <si>
    <t>Payment of land compensation for vetenary hospitals as under:-</t>
  </si>
  <si>
    <t>Development of Infrastructure Facilities for Judiciary including Gram Nyayalayas</t>
  </si>
  <si>
    <t>31.00.82</t>
  </si>
  <si>
    <t>Office complex for Judicial Administration 
(State Share)</t>
  </si>
  <si>
    <t>Construction of Limboo Cultural Hall at Tharpu, West Sikkim</t>
  </si>
  <si>
    <t>Grants to Monasteries, Shrines and Temples</t>
  </si>
  <si>
    <t>Shrines &amp; Temples</t>
  </si>
  <si>
    <t>60.71.31</t>
  </si>
  <si>
    <t>Promotion of Art &amp; Culture</t>
  </si>
  <si>
    <t>Sikkim Akademi</t>
  </si>
  <si>
    <t>63.00.31</t>
  </si>
  <si>
    <t>Bonus/ Incentives for Super Speciality Doctors</t>
  </si>
  <si>
    <t>Venture of Mushroom Cultivation</t>
  </si>
  <si>
    <t>Grant to Women Group of Pangthang, New Kyongsa Ward No. 6 under Lingdok-Nampang GPU: Venture of Mushroon Cultivation- Construction of hut</t>
  </si>
  <si>
    <t>District Roads</t>
  </si>
  <si>
    <t>60.45.71</t>
  </si>
  <si>
    <t>Removal of Deficiencies in Existing Network</t>
  </si>
  <si>
    <t>60.46.71</t>
  </si>
  <si>
    <t xml:space="preserve">The supplementary is required for:- </t>
  </si>
  <si>
    <t>NayaBazar- Daramdin- Pyuretar Road</t>
  </si>
  <si>
    <t>Capital Outlay on Other Rural Development Programme</t>
  </si>
  <si>
    <t>Community Development</t>
  </si>
  <si>
    <t>00.48</t>
  </si>
  <si>
    <t>Construction of Crematorium</t>
  </si>
  <si>
    <t>00.48.79</t>
  </si>
  <si>
    <t>(f)</t>
  </si>
  <si>
    <t>Construction of Crematorium Shed at Pabong- Teesta River bank (Rs. 15.00 lakh) and Construction of Crematorium Shed at Majitar, South (Rs. 10.00 lakh)</t>
  </si>
  <si>
    <t>Construction of Community Centres</t>
  </si>
  <si>
    <t>00.48.73</t>
  </si>
  <si>
    <t>(g)</t>
  </si>
  <si>
    <t>Construction of Community Centre at Mikhola, South.</t>
  </si>
  <si>
    <t>36.45.78</t>
  </si>
  <si>
    <t xml:space="preserve">Completion of Lower Syari Road to Ranipool </t>
  </si>
  <si>
    <t>(h)</t>
  </si>
  <si>
    <t>Completion of Lower Syari Road to Ranipool under PMGSY</t>
  </si>
  <si>
    <t>Capital Outlay on Housing</t>
  </si>
  <si>
    <t>Assistance to Voluntary Organisation</t>
  </si>
  <si>
    <t>Voluntary Organisation</t>
  </si>
  <si>
    <t>68.00.31</t>
  </si>
  <si>
    <t>Grant to Spastic Society, Gangtok.</t>
  </si>
  <si>
    <t>District Police</t>
  </si>
  <si>
    <t>00.46.51</t>
  </si>
  <si>
    <t>00.48.51</t>
  </si>
  <si>
    <t>07.00.81</t>
  </si>
  <si>
    <t>Strengthening of existing Veterinary Hospitals and Dispensaries (SEVHD) (Central Share)</t>
  </si>
  <si>
    <t>National Livestock Health and Disease Control Programme</t>
  </si>
  <si>
    <t xml:space="preserve"> Inauguration of Chenreji Statue</t>
  </si>
  <si>
    <t>Supply of uniform to monastic schools and sanskrit pathsalas</t>
  </si>
  <si>
    <t>Tertiary Care Programme (Central Share)</t>
  </si>
  <si>
    <t>The supplementary is required for payment of wages to muster roll employees</t>
  </si>
  <si>
    <t>Settlement of pending liabilities of Press Day Celebration</t>
  </si>
  <si>
    <t>meeting shortfall under salary</t>
  </si>
  <si>
    <t>New appointments of 1000 Office Assistants @ Rs.12000/- pm , 1000 Multi-task Office Staff @ Rs.10500 pm  for two months (January &amp; February, 2019).</t>
  </si>
  <si>
    <t>Procurement of one vehicle for Secretary, ARC</t>
  </si>
  <si>
    <t>Fire Protection and Control</t>
  </si>
  <si>
    <t>Modernisation of Police Force</t>
  </si>
  <si>
    <t>National Scheme for Modernisation of Police and other forces</t>
  </si>
  <si>
    <t>Modernisation of Police Force (Central Share)</t>
  </si>
  <si>
    <t>Criminal Tracking Network and Systems (Central Share)</t>
  </si>
  <si>
    <t>Bridges</t>
  </si>
  <si>
    <t>Construction of Bridges in North Sikkim</t>
  </si>
  <si>
    <t>Construction of two lane balanced cantilever bridge over river Kanaka at Kayum Dzongu (NESIDS- Central Share)</t>
  </si>
  <si>
    <t>60.45.72</t>
  </si>
  <si>
    <t>Upgradation of Rongli Rorathang Road (NLCPR)</t>
  </si>
  <si>
    <t>WorkCharged Establishment</t>
  </si>
  <si>
    <t>Maintenance &amp; Repairs of Roads under East District</t>
  </si>
  <si>
    <t>60.72.02</t>
  </si>
  <si>
    <t>Other Maintenance Expenditure</t>
  </si>
  <si>
    <t>61.72.50</t>
  </si>
  <si>
    <t>Other Charge (Agency Charges)</t>
  </si>
  <si>
    <t>Payment of arbitration fees and office related expenses of national Highway Cell against receipt of funds from GoI.</t>
  </si>
  <si>
    <t>60.45.96</t>
  </si>
  <si>
    <t>Payment of land compensation of the work " 2 Lane Byepass Road at 9th Mile NH 10, East Sikkim" under National Highway</t>
  </si>
  <si>
    <t>Appointment of 186 Baider @ Rs.10500/- pm, 2500 Khalasi @ Rs.9000/- pm and 1000 J.E. @ Rs. 18000/- pm for two months  (January &amp; February, 2019)</t>
  </si>
  <si>
    <t>00.68.01</t>
  </si>
  <si>
    <t>The supplementary is required to meet shortfall under Salaries</t>
  </si>
  <si>
    <t>Chief Information Commission</t>
  </si>
  <si>
    <t>45.00.01</t>
  </si>
  <si>
    <t>New appointments of 1040 Marketing Assistant @ Rs.12000/- pm  for two months 
(January and February, 2019)</t>
  </si>
  <si>
    <t>Repair of Lokayukta Office (Rs. 30.00 lakh); C.S. Bunglow (Rs. 60.00 lakh); Construction of Multi Discipline Centre at Syari (Rs. 30.00 lakh)</t>
  </si>
  <si>
    <t>See page 27 of  the Demand for Grants for 2018-19 and page 3 of first supplementary demand for grants 2018-19</t>
  </si>
  <si>
    <t>Payment of shortfall under salaries</t>
  </si>
  <si>
    <t>New appointments of 169 LDC @ Rs.12000/- pm, 400 Office Assistant-cum-Chowkidar  @ Rs. 9000/- pm, 
800 Child Care Attendent @ Rs. 10500 pm/-, 300 Chowkidar/ Nightguard @ Rs. 9000/- pm and 
300 Mali @ Rs. 9000/- pm for two months (January &amp; February, 2019)</t>
  </si>
  <si>
    <t>See page 62 of the Demand for Grants for 2018-19 and page 11 of First Supplementary Demand for Grants 2018-19</t>
  </si>
  <si>
    <t>New appointment of 1040 Environment Protection Guard @Rs.10500/- pm for two months
 (January &amp; February, 2019)</t>
  </si>
  <si>
    <t>Sub-Jail, Namchi</t>
  </si>
  <si>
    <t>See page 135 of the Demand for Grants for 2018-19 and Page 28 of First Supplemenatary Demand for Grants 
2018-19</t>
  </si>
  <si>
    <t>See page 171 of the Demand for Grants for 2018-19 and Page 37 of First Supplementary Demand for Grants 
2018-19</t>
  </si>
  <si>
    <t>meeting shortfall under pension</t>
  </si>
  <si>
    <t>Meeting shortfall under salaries</t>
  </si>
  <si>
    <t>Chief Minister Rural Housing Mission - Phase II</t>
  </si>
  <si>
    <t>See page 238 of the Demand for Grants for 2018-19 and page 53 of First Supplementary Demand for Grants 2018-19 and page 22 of Second Supplementary Demand for Grants 2018-19</t>
  </si>
  <si>
    <t>Integrated Depot Management System 
(State Share)</t>
  </si>
  <si>
    <t>Institutional Support for Development and Marketing of Tribal Products/ Produce 
(Central Share)</t>
  </si>
  <si>
    <t>01.44.50</t>
  </si>
  <si>
    <t>Power tiller</t>
  </si>
  <si>
    <t>Cattle and Buffalo Development</t>
  </si>
  <si>
    <t>Distribution of Cattle</t>
  </si>
  <si>
    <t>68.00.81</t>
  </si>
  <si>
    <t>Distributiion of Cow</t>
  </si>
  <si>
    <t>Piggery Development</t>
  </si>
  <si>
    <t>Intensive Piggery Development</t>
  </si>
  <si>
    <t>70.44.80</t>
  </si>
  <si>
    <t>Piggery Development Programme</t>
  </si>
  <si>
    <t>Payment of grant to Shri. Janga Bdr.Thapa, Markang Ward, Chujachen, East.</t>
  </si>
  <si>
    <t>Sound System</t>
  </si>
  <si>
    <t xml:space="preserve">Traditional/ religious robes for Pujari/Pandit, Lamas, Folk healers, etc. (Rs. 200.00 lakh) and Publication of Book on Youth Policy (Rs. 3.00 lakh) </t>
  </si>
  <si>
    <t>Naga Gumpa : Rs. 10.00 lakh</t>
  </si>
  <si>
    <t>Detailed as-</t>
  </si>
  <si>
    <t>Construction of Shivalaya Mandir at Upper Tarku, South Sikkim: Rs. 10.00 lakh</t>
  </si>
  <si>
    <t>Repairing of Tabha (House), Phodong Gumpa: Rs. 2.00 lakh</t>
  </si>
  <si>
    <t>Restoration of Ongdi Lama Thashyak at Phodong Gumpa: Rs. 2.00 lakh</t>
  </si>
  <si>
    <t>Repair/ Conrtruction of Monastic House of Shri Phurba Bhutia, Monk of Phodong Monastery: Rs. 2.00 lakh</t>
  </si>
  <si>
    <t>Repair of Monastic House of Shri Chewang Dorjee, Monk of Phodong Monastery: Rs. 2.00 lakh</t>
  </si>
  <si>
    <t>Major repair of old wooden structure of Shri Lhakey Bhutia at Lower Phodong Busty: Rs. 1.00 lakh</t>
  </si>
  <si>
    <t>Construction of Monastic House of Shri Pema Dorjee, monk of Phodong Monastery: Rs. 2.00 lakh</t>
  </si>
  <si>
    <t>Repair of Thasaha of Lama Tensung of Phodong Monastery: Rs. 2.00 lakh</t>
  </si>
  <si>
    <t>Repair work of Thasaha of Lama Karma Sonam of Phodong Monastery: Rs. 1.00 lakh</t>
  </si>
  <si>
    <t>Repair work of Thasaha at Phodong Gumpa of Shri Lama Karma Chultim, Phodong: Rs. 1.00 lakh</t>
  </si>
  <si>
    <t>Construction of Thasaha of Lama Chopel Bhutia of Tumlong Busty (North Sikkim): Rs. 2.00 lakh</t>
  </si>
  <si>
    <t>Restoration of meditation retreat house at Penlong, East Sikkim of Lama Karma: Rs. 2.00 lakh</t>
  </si>
  <si>
    <t>Rennovation of Thasaha at Phodong Monastery of lama Wangchuk Tshering Bhutia: Rs. 2.00 lakh</t>
  </si>
  <si>
    <t>Construction of Lamas' Quarter Thasaha: Rs. 2.00 lakh</t>
  </si>
  <si>
    <t>Construction of Mani Lakhang at Upper Rongong: Rs. 3.00 lakh</t>
  </si>
  <si>
    <t>Repair of Monastic House of Shri S. Bhutia: Rs. 2.00 lakh</t>
  </si>
  <si>
    <t>Restoration of Truss Roof of Ramthang Tengyal Mani Lakhang Gumpa: Rs. 1.00 lakh</t>
  </si>
  <si>
    <t>Financial Assistance for building of Tsheme Lhakhang (Thongche Lhakhang) at Mani Lakhang, Shotak: Rs. 2.00 lakh</t>
  </si>
  <si>
    <t>Renovation of Phodong mani Lakhang: Rs. 2.00 lakh</t>
  </si>
  <si>
    <t>Repair of Tingchim Kalzang Mani Lakhang, North Sikkim: Rs. 1.00 lakh</t>
  </si>
  <si>
    <t>Purchase of two vehicles</t>
  </si>
  <si>
    <t>Capital Outlay on Crop Husbandry</t>
  </si>
  <si>
    <t>16.00.69</t>
  </si>
  <si>
    <t>Construction of Green Houses</t>
  </si>
  <si>
    <t>16.00.77</t>
  </si>
  <si>
    <t>Procurement of Water tanks</t>
  </si>
  <si>
    <t>Capital Outlay on Flood Control Projects</t>
  </si>
  <si>
    <t>Flood Control</t>
  </si>
  <si>
    <t>Civil Works</t>
  </si>
  <si>
    <t>Original Works</t>
  </si>
  <si>
    <t>Flood Control and River Training</t>
  </si>
  <si>
    <t>Details:-</t>
  </si>
  <si>
    <t>Jhora training work for protection of Namgyal Chorten at Uppen Rongong, North Sikkim: Rs. 2.00 lakh</t>
  </si>
  <si>
    <t>Jhora training work near Lhamu House at Upper Phodong under Kabi Lunchok Constituency: Rs. 2.00 lakh</t>
  </si>
  <si>
    <t>Construction of protective wall below Karma Samten Choeling Gumpa at Lingdok, East Sikkim: Rs. 3.00 lakh</t>
  </si>
  <si>
    <t>Construction of protectiva wall of dwelling house of Shri Bhai Bhutia of Lower Phodong: Rs. 2.00 lakh</t>
  </si>
  <si>
    <t>Protective wall to the Thasaha of Lama Gyaltsen at Phodong Monastery, North Sikkim: Rs. 2.00 lakh</t>
  </si>
  <si>
    <t>Construction of protectiva wall below the house of Lama Chopel Bhutia at Upper Phodong: Rs. 2.00 lakh</t>
  </si>
  <si>
    <t>Restoration of jhora in two places at Naya Bazar, below State Highway: Rs. 4.00 lakh</t>
  </si>
  <si>
    <t>60.47.71</t>
  </si>
  <si>
    <t>Carpeting work along approach road to phodong Gumpa (Rs. 10.00 lakh), Carpeting of road to new MPCS warehouse at Phodong (Rs. 15.00 lakh), Road carpeting of Phodong Gumpa from entrance gate to main ground (Rs. 20.00 lakh) and, Carpeting work from Mangan to Phodong ( Rs. 15.00 lakh)</t>
  </si>
  <si>
    <t>Adampool Bypass Road (Rs. 400.00 lakh) and Protective works in six places below State Highway, Nayabazar</t>
  </si>
  <si>
    <t>36.45.75</t>
  </si>
  <si>
    <t>Village Water Supply Scheme (State Plan)</t>
  </si>
  <si>
    <t>Drinking water supply connection from Charnick to Chawang Ani Gumpa</t>
  </si>
  <si>
    <t>35.00.50</t>
  </si>
  <si>
    <t>Gas cylinder (Rs. 200.00 lakhs), Induction Chullah (Rs. 200.00 lakh), Photocopy Machine (Rs. 50.00 lakh), Laptop ( Rs. 1200.00 lakh), Desktop Computer (Rs. 20.00 lakh), Sewing Zig Zag Machine (Rs. 20.00 lakh), Utensils - Dinner Set (Rs. 100.00 lakh)</t>
  </si>
  <si>
    <t>60.00.28</t>
  </si>
  <si>
    <t>For new appointments of 1040  Assistant Linemen @ Rs. 9000/- pm for two months (January &amp; February, 2019) (Rs. 187.20 lakh) and revision of salaries (Rs. 180.00 lakh)</t>
  </si>
  <si>
    <t>v vvvv</t>
  </si>
  <si>
    <t>16.00.85</t>
  </si>
  <si>
    <t>72.00.80</t>
  </si>
  <si>
    <t>The supplementary is required for payment of pending liabilities (Shifting of office and residence of Hon'ble Governor from Old Raj Bhawan to New Governor Secretariat= Rs. 6.49 lakh, Purchase of two new vehicles for Raj Bhawan=
 Rs. 17.06 lakh, Upgradation and extension of Gymnasium= Rs. 3.30 lakh, Repair of Honda CRV= Rs. 2.50 lakh and anticipated expenditure on adoption of new village by Hon'ble Governor= Rs. 0.65 lakh)</t>
  </si>
  <si>
    <t>DEMAND NO. 41</t>
  </si>
  <si>
    <t>URBAN DEVELOPMENT &amp; HOUSING</t>
  </si>
  <si>
    <t>See page 294 of the Demand for Grants for 2018-19 and page 63 of First Supplementary Demand for 
Grants 2018-19 and page 31 of Second Supplementary Demand for Grants 2018-19</t>
  </si>
  <si>
    <t>Maintenance and Repairs of Bazars under East District</t>
  </si>
  <si>
    <t>60.65.02</t>
  </si>
  <si>
    <t>Urban Development</t>
  </si>
  <si>
    <t>Other Urban Development Schemes</t>
  </si>
  <si>
    <t>Schemes under Ministry of Urban Development and HUPA</t>
  </si>
  <si>
    <t>Housing for All by 2022</t>
  </si>
  <si>
    <t>82.23.81</t>
  </si>
  <si>
    <t>Housing for All by 2022 (Central Share)</t>
  </si>
  <si>
    <t>Capital Outlay on Urban Development</t>
  </si>
  <si>
    <t>Integrated Development of Small and Medium Towns</t>
  </si>
  <si>
    <t>Land Acquisition</t>
  </si>
  <si>
    <t>Development of Small and Medium Towns</t>
  </si>
  <si>
    <t>63.45.93</t>
  </si>
  <si>
    <t>Repair of Foot Bridge</t>
  </si>
  <si>
    <t>63.45.94</t>
  </si>
  <si>
    <t>Construction of Footpath</t>
  </si>
  <si>
    <t>63.46.71</t>
  </si>
  <si>
    <t>Construction of Gallery of Soreng Ground</t>
  </si>
  <si>
    <t>63.46.72</t>
  </si>
  <si>
    <t>Labdang Eco-City, West Sikkim</t>
  </si>
  <si>
    <t>63.47.71</t>
  </si>
  <si>
    <t>Kisan Bazar- Mangan</t>
  </si>
  <si>
    <t>63.48.71</t>
  </si>
  <si>
    <t>Construction of Jorethang Circle Office</t>
  </si>
  <si>
    <t>63.48.72</t>
  </si>
  <si>
    <t>Rural Marketing Centre at Ravangla</t>
  </si>
  <si>
    <t>New appointment of 298 safaikarmachari @ Rs. 9000/- pm, 96 Town Caretaker Assistant @ Rs. 10500/- pm for two months (January &amp; February, 2019).</t>
  </si>
  <si>
    <t>Fund receipt from GoI</t>
  </si>
  <si>
    <t xml:space="preserve">Land Compensation of Plot No. 65 measuring 1.50 acresat Development Area, Gangtok. </t>
  </si>
  <si>
    <t>Construction of pavillion- footpath from Rangpo to Majitar (Rs. 30.00 lakh) and Construction of footpath at Lower Bojoghari (Rs. 10.00 lakh)</t>
  </si>
  <si>
    <t>60.00.53</t>
  </si>
  <si>
    <t>DEMAND NO. 33</t>
  </si>
  <si>
    <t>WATER SECURITY AND PUBLIC HEALTH ENGINEERING</t>
  </si>
  <si>
    <t>See page 217 of the Demand for Grants for 2018-19 and page 48 of First Supplementary Demand for 
Grants 2018-19 and page 17 of Second Supplementary Demand for Grants 2018-19</t>
  </si>
  <si>
    <t>P.H.E. Department</t>
  </si>
  <si>
    <t>34.44.01</t>
  </si>
  <si>
    <t>34.44.71</t>
  </si>
  <si>
    <t>IT System for Water Supply Management (NEC)</t>
  </si>
  <si>
    <t>Urban Water Supply</t>
  </si>
  <si>
    <t>Pakyong Water Supply Schemes (East)</t>
  </si>
  <si>
    <t>Construction of Pakyong Water Supply Scheme (NLCPR)</t>
  </si>
  <si>
    <t xml:space="preserve"> The supplementary is required</t>
  </si>
  <si>
    <t>Due to revisions of salaries</t>
  </si>
</sst>
</file>

<file path=xl/styles.xml><?xml version="1.0" encoding="utf-8"?>
<styleSheet xmlns="http://schemas.openxmlformats.org/spreadsheetml/2006/main">
  <numFmts count="29">
    <numFmt numFmtId="43" formatCode="_ * #,##0.00_ ;_ * \-#,##0.00_ ;_ * &quot;-&quot;??_ ;_ @_ "/>
    <numFmt numFmtId="164" formatCode="_(&quot;$&quot;* #,##0.00_);_(&quot;$&quot;* \(#,##0.00\);_(&quot;$&quot;* &quot;-&quot;??_);_(@_)"/>
    <numFmt numFmtId="165" formatCode="_(* #,##0.00_);_(* \(#,##0.00\);_(* &quot;-&quot;??_);_(@_)"/>
    <numFmt numFmtId="166" formatCode="_-* #,##0.00\ _k_r_-;\-* #,##0.00\ _k_r_-;_-* &quot;-&quot;??\ _k_r_-;_-@_-"/>
    <numFmt numFmtId="167" formatCode="0_)"/>
    <numFmt numFmtId="168" formatCode="0#"/>
    <numFmt numFmtId="169" formatCode="0##"/>
    <numFmt numFmtId="170" formatCode="##"/>
    <numFmt numFmtId="171" formatCode="00000#"/>
    <numFmt numFmtId="172" formatCode="00.00#"/>
    <numFmt numFmtId="173" formatCode="00.###"/>
    <numFmt numFmtId="174" formatCode="00.#00"/>
    <numFmt numFmtId="175" formatCode="00.000"/>
    <numFmt numFmtId="176" formatCode="0#.###"/>
    <numFmt numFmtId="177" formatCode="0#.#00"/>
    <numFmt numFmtId="178" formatCode="0#.000"/>
    <numFmt numFmtId="179" formatCode="00.00"/>
    <numFmt numFmtId="180" formatCode="0;[Red]0"/>
    <numFmt numFmtId="181" formatCode="00"/>
    <numFmt numFmtId="182" formatCode="_(* #,##0_);_(* \(#,##0\);_(* &quot;-&quot;??_);_(@_)"/>
    <numFmt numFmtId="183" formatCode="00.0#0"/>
    <numFmt numFmtId="184" formatCode="00#"/>
    <numFmt numFmtId="185" formatCode="00.#0"/>
    <numFmt numFmtId="186" formatCode="##.0##"/>
    <numFmt numFmtId="187" formatCode="00.##"/>
    <numFmt numFmtId="188" formatCode="0#.00#"/>
    <numFmt numFmtId="189" formatCode="0#.0#0"/>
    <numFmt numFmtId="190" formatCode="0#.0##"/>
    <numFmt numFmtId="191" formatCode="#0.0##"/>
  </numFmts>
  <fonts count="37">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family val="3"/>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imes New Roman"/>
      <family val="1"/>
    </font>
    <font>
      <sz val="10"/>
      <name val="Times New Roman"/>
      <family val="1"/>
    </font>
    <font>
      <b/>
      <i/>
      <sz val="10"/>
      <name val="Times New Roman"/>
      <family val="1"/>
    </font>
    <font>
      <i/>
      <sz val="10"/>
      <name val="Times New Roman"/>
      <family val="1"/>
    </font>
    <font>
      <sz val="10"/>
      <name val="Courier"/>
      <family val="3"/>
    </font>
    <font>
      <i/>
      <sz val="10"/>
      <name val="Rupee Foradian"/>
      <family val="2"/>
    </font>
    <font>
      <sz val="10"/>
      <name val="Arial"/>
      <family val="2"/>
    </font>
    <font>
      <sz val="10"/>
      <name val="Arial"/>
      <family val="2"/>
    </font>
    <font>
      <sz val="10"/>
      <name val="Arial"/>
      <family val="2"/>
    </font>
    <font>
      <sz val="10"/>
      <name val="Arial"/>
      <family val="2"/>
    </font>
    <font>
      <b/>
      <sz val="9"/>
      <color indexed="81"/>
      <name val="Tahoma"/>
      <family val="2"/>
    </font>
    <font>
      <sz val="9"/>
      <color indexed="81"/>
      <name val="Tahoma"/>
      <family val="2"/>
    </font>
    <font>
      <sz val="10"/>
      <color theme="1"/>
      <name val="Times New Roman"/>
      <family val="1"/>
    </font>
    <font>
      <b/>
      <sz val="10"/>
      <color theme="1"/>
      <name val="Times New Roman"/>
      <family val="1"/>
    </font>
    <font>
      <b/>
      <u/>
      <sz val="10"/>
      <color theme="1"/>
      <name val="Times New Roman"/>
      <family val="1"/>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95">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165" fontId="2" fillId="0" borderId="0" applyFont="0" applyFill="0" applyBorder="0" applyAlignment="0" applyProtection="0"/>
    <xf numFmtId="165" fontId="17" fillId="0" borderId="0" applyFont="0" applyFill="0" applyBorder="0" applyAlignment="0" applyProtection="0"/>
    <xf numFmtId="165" fontId="28" fillId="0" borderId="0" applyFont="0" applyFill="0" applyBorder="0" applyAlignment="0" applyProtection="0"/>
    <xf numFmtId="165" fontId="29" fillId="0" borderId="0" applyFont="0" applyFill="0" applyBorder="0" applyAlignment="0" applyProtection="0"/>
    <xf numFmtId="165" fontId="30" fillId="0" borderId="0" applyFont="0" applyFill="0" applyBorder="0" applyAlignment="0" applyProtection="0"/>
    <xf numFmtId="165" fontId="3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7" fillId="0" borderId="0"/>
    <xf numFmtId="0" fontId="16" fillId="0" borderId="0"/>
    <xf numFmtId="0" fontId="26" fillId="0" borderId="0"/>
    <xf numFmtId="0" fontId="16" fillId="0" borderId="0"/>
    <xf numFmtId="0" fontId="16" fillId="0" borderId="0"/>
    <xf numFmtId="0" fontId="16" fillId="0" borderId="0"/>
    <xf numFmtId="0" fontId="16" fillId="0" borderId="0"/>
    <xf numFmtId="0" fontId="16" fillId="0" borderId="0"/>
    <xf numFmtId="0" fontId="16" fillId="0" borderId="0" applyAlignment="0"/>
    <xf numFmtId="0" fontId="17"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184" fontId="2" fillId="0" borderId="0" applyFont="0" applyFill="0" applyBorder="0" applyAlignment="0" applyProtection="0"/>
    <xf numFmtId="184" fontId="2" fillId="0" borderId="0" applyFont="0" applyFill="0" applyBorder="0" applyAlignment="0" applyProtection="0"/>
    <xf numFmtId="0" fontId="16" fillId="0" borderId="0"/>
    <xf numFmtId="167" fontId="16" fillId="0" borderId="0"/>
    <xf numFmtId="43" fontId="2" fillId="0" borderId="0" applyFont="0" applyFill="0" applyBorder="0" applyAlignment="0" applyProtection="0"/>
    <xf numFmtId="164" fontId="2" fillId="0" borderId="0" applyFont="0" applyFill="0" applyBorder="0" applyAlignment="0" applyProtection="0"/>
    <xf numFmtId="0" fontId="1" fillId="0" borderId="0"/>
    <xf numFmtId="0" fontId="1" fillId="0" borderId="0"/>
    <xf numFmtId="0" fontId="16"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16" fillId="0" borderId="0"/>
    <xf numFmtId="0" fontId="16" fillId="0" borderId="0"/>
    <xf numFmtId="0" fontId="16" fillId="0" borderId="0"/>
    <xf numFmtId="0" fontId="16" fillId="0" borderId="0"/>
  </cellStyleXfs>
  <cellXfs count="1345">
    <xf numFmtId="0" fontId="0" fillId="0" borderId="0" xfId="0"/>
    <xf numFmtId="0" fontId="23" fillId="0" borderId="0" xfId="50" applyFont="1" applyFill="1" applyProtection="1"/>
    <xf numFmtId="0" fontId="23" fillId="0" borderId="0" xfId="50" applyFont="1" applyFill="1" applyBorder="1" applyAlignment="1" applyProtection="1">
      <alignment horizontal="right" vertical="top" wrapText="1"/>
    </xf>
    <xf numFmtId="0" fontId="23" fillId="0" borderId="0" xfId="49" applyNumberFormat="1" applyFont="1" applyFill="1" applyBorder="1" applyAlignment="1" applyProtection="1">
      <alignment horizontal="right"/>
    </xf>
    <xf numFmtId="168" fontId="23" fillId="0" borderId="0" xfId="50" applyNumberFormat="1" applyFont="1" applyFill="1" applyBorder="1" applyAlignment="1" applyProtection="1">
      <alignment horizontal="right" vertical="top" wrapText="1"/>
    </xf>
    <xf numFmtId="0" fontId="23" fillId="0" borderId="0" xfId="0" applyFont="1" applyFill="1" applyBorder="1" applyAlignment="1">
      <alignment vertical="top" wrapText="1"/>
    </xf>
    <xf numFmtId="0" fontId="23" fillId="0" borderId="0" xfId="0" applyFont="1" applyFill="1" applyAlignment="1">
      <alignment wrapText="1"/>
    </xf>
    <xf numFmtId="0" fontId="23" fillId="0" borderId="0" xfId="44" applyFont="1" applyFill="1"/>
    <xf numFmtId="0" fontId="23" fillId="0" borderId="0" xfId="44" applyNumberFormat="1" applyFont="1" applyFill="1"/>
    <xf numFmtId="0" fontId="23" fillId="0" borderId="0" xfId="47" applyFont="1" applyFill="1" applyBorder="1" applyAlignment="1">
      <alignment horizontal="right" vertical="top" wrapText="1"/>
    </xf>
    <xf numFmtId="0" fontId="22" fillId="0" borderId="0" xfId="47" applyFont="1" applyFill="1" applyBorder="1" applyAlignment="1" applyProtection="1">
      <alignment horizontal="left" vertical="top" wrapText="1"/>
    </xf>
    <xf numFmtId="0" fontId="23" fillId="0" borderId="0" xfId="47" applyNumberFormat="1" applyFont="1" applyFill="1"/>
    <xf numFmtId="0" fontId="23" fillId="0" borderId="0" xfId="47" applyNumberFormat="1" applyFont="1" applyFill="1" applyAlignment="1">
      <alignment horizontal="right"/>
    </xf>
    <xf numFmtId="0" fontId="23" fillId="0" borderId="0" xfId="47" applyNumberFormat="1" applyFont="1" applyFill="1" applyBorder="1" applyAlignment="1">
      <alignment horizontal="right"/>
    </xf>
    <xf numFmtId="0" fontId="22" fillId="0" borderId="0" xfId="47" applyFont="1" applyFill="1" applyBorder="1" applyAlignment="1">
      <alignment horizontal="right" vertical="top" wrapText="1"/>
    </xf>
    <xf numFmtId="0" fontId="22" fillId="0" borderId="0" xfId="47" applyFont="1" applyFill="1" applyBorder="1" applyAlignment="1">
      <alignment vertical="top" wrapText="1"/>
    </xf>
    <xf numFmtId="168" fontId="23" fillId="0" borderId="0" xfId="47" applyNumberFormat="1" applyFont="1" applyFill="1" applyBorder="1" applyAlignment="1">
      <alignment horizontal="right" vertical="top" wrapText="1"/>
    </xf>
    <xf numFmtId="0" fontId="23" fillId="0" borderId="0" xfId="47" applyFont="1" applyFill="1" applyBorder="1" applyAlignment="1" applyProtection="1">
      <alignment vertical="top" wrapText="1"/>
    </xf>
    <xf numFmtId="0" fontId="23" fillId="0" borderId="0" xfId="47" applyFont="1" applyFill="1" applyBorder="1" applyAlignment="1" applyProtection="1">
      <alignment horizontal="left" vertical="top" wrapText="1"/>
    </xf>
    <xf numFmtId="0" fontId="23" fillId="0" borderId="0" xfId="47" applyNumberFormat="1" applyFont="1" applyFill="1" applyBorder="1" applyAlignment="1" applyProtection="1">
      <alignment horizontal="right"/>
    </xf>
    <xf numFmtId="178" fontId="22" fillId="0" borderId="0" xfId="47" applyNumberFormat="1" applyFont="1" applyFill="1" applyBorder="1" applyAlignment="1">
      <alignment horizontal="right" vertical="top" wrapText="1"/>
    </xf>
    <xf numFmtId="0" fontId="23" fillId="0" borderId="10" xfId="47" applyFont="1" applyFill="1" applyBorder="1" applyAlignment="1">
      <alignment horizontal="left" vertical="top" wrapText="1"/>
    </xf>
    <xf numFmtId="0" fontId="23" fillId="0" borderId="0" xfId="0" applyFont="1" applyFill="1"/>
    <xf numFmtId="0" fontId="23" fillId="0" borderId="0" xfId="0" applyFont="1" applyFill="1" applyBorder="1"/>
    <xf numFmtId="0" fontId="23" fillId="0" borderId="0" xfId="0" applyFont="1" applyFill="1" applyBorder="1" applyAlignment="1">
      <alignment horizontal="right"/>
    </xf>
    <xf numFmtId="0" fontId="22" fillId="0" borderId="0" xfId="0" applyFont="1" applyFill="1" applyBorder="1" applyAlignment="1">
      <alignment horizontal="right"/>
    </xf>
    <xf numFmtId="0" fontId="23" fillId="0" borderId="0" xfId="0" applyFont="1" applyFill="1" applyAlignment="1">
      <alignment horizontal="right"/>
    </xf>
    <xf numFmtId="0" fontId="23" fillId="0" borderId="0" xfId="50" applyFont="1" applyFill="1" applyBorder="1" applyAlignment="1" applyProtection="1">
      <alignment vertical="top" wrapText="1"/>
    </xf>
    <xf numFmtId="0" fontId="23" fillId="0" borderId="10" xfId="0" applyFont="1" applyFill="1" applyBorder="1"/>
    <xf numFmtId="0" fontId="22" fillId="0" borderId="10" xfId="0" applyFont="1" applyFill="1" applyBorder="1" applyAlignment="1">
      <alignment horizontal="right"/>
    </xf>
    <xf numFmtId="0" fontId="22" fillId="0" borderId="0" xfId="0" applyFont="1" applyFill="1" applyAlignment="1">
      <alignment horizontal="left"/>
    </xf>
    <xf numFmtId="0" fontId="23" fillId="0" borderId="0" xfId="0" applyFont="1" applyFill="1" applyBorder="1" applyAlignment="1">
      <alignment horizontal="center"/>
    </xf>
    <xf numFmtId="0" fontId="22" fillId="0" borderId="0" xfId="0" applyFont="1" applyFill="1"/>
    <xf numFmtId="0" fontId="22" fillId="0" borderId="0" xfId="0" applyFont="1" applyFill="1" applyBorder="1" applyAlignment="1">
      <alignment horizontal="center"/>
    </xf>
    <xf numFmtId="0" fontId="23" fillId="0" borderId="0" xfId="0" applyFont="1" applyFill="1" applyAlignment="1">
      <alignment horizontal="left"/>
    </xf>
    <xf numFmtId="0" fontId="23" fillId="0" borderId="10" xfId="0" applyFont="1" applyFill="1" applyBorder="1" applyAlignment="1">
      <alignment horizontal="center"/>
    </xf>
    <xf numFmtId="0" fontId="23" fillId="0" borderId="10" xfId="0" applyFont="1" applyFill="1" applyBorder="1" applyAlignment="1">
      <alignment horizontal="right"/>
    </xf>
    <xf numFmtId="0" fontId="23" fillId="0" borderId="0" xfId="0" applyFont="1" applyFill="1" applyAlignment="1">
      <alignment horizontal="center"/>
    </xf>
    <xf numFmtId="0" fontId="23" fillId="0" borderId="13" xfId="0" applyFont="1" applyFill="1" applyBorder="1" applyAlignment="1">
      <alignment horizontal="right"/>
    </xf>
    <xf numFmtId="0" fontId="22" fillId="0" borderId="13" xfId="0" applyFont="1" applyFill="1" applyBorder="1" applyAlignment="1">
      <alignment horizontal="right"/>
    </xf>
    <xf numFmtId="0" fontId="23" fillId="0" borderId="0" xfId="44" applyNumberFormat="1" applyFont="1" applyFill="1" applyBorder="1" applyAlignment="1" applyProtection="1">
      <alignment horizontal="right"/>
    </xf>
    <xf numFmtId="171" fontId="23" fillId="0" borderId="0" xfId="44" applyNumberFormat="1" applyFont="1" applyFill="1" applyBorder="1" applyAlignment="1">
      <alignment horizontal="right" vertical="top" wrapText="1"/>
    </xf>
    <xf numFmtId="0" fontId="23" fillId="0" borderId="0" xfId="44" applyNumberFormat="1" applyFont="1" applyFill="1" applyAlignment="1">
      <alignment horizontal="right"/>
    </xf>
    <xf numFmtId="0" fontId="23" fillId="0" borderId="0" xfId="44" applyFont="1" applyFill="1" applyAlignment="1">
      <alignment horizontal="right" vertical="top" wrapText="1"/>
    </xf>
    <xf numFmtId="0" fontId="22" fillId="0" borderId="0" xfId="44" applyFont="1" applyFill="1" applyAlignment="1" applyProtection="1">
      <alignment horizontal="left"/>
    </xf>
    <xf numFmtId="0" fontId="23" fillId="0" borderId="0" xfId="44" applyFont="1" applyFill="1" applyBorder="1" applyAlignment="1">
      <alignment horizontal="right" vertical="top" wrapText="1"/>
    </xf>
    <xf numFmtId="0" fontId="22" fillId="0" borderId="0" xfId="44" applyFont="1" applyFill="1" applyBorder="1" applyAlignment="1" applyProtection="1">
      <alignment horizontal="left"/>
    </xf>
    <xf numFmtId="0" fontId="22" fillId="0" borderId="0" xfId="44" applyFont="1" applyFill="1" applyBorder="1" applyAlignment="1">
      <alignment horizontal="right" vertical="top" wrapText="1"/>
    </xf>
    <xf numFmtId="0" fontId="22" fillId="0" borderId="0" xfId="44" applyFont="1" applyFill="1" applyBorder="1" applyAlignment="1" applyProtection="1">
      <alignment horizontal="left" vertical="top" wrapText="1"/>
    </xf>
    <xf numFmtId="0" fontId="23" fillId="0" borderId="0" xfId="44" applyNumberFormat="1" applyFont="1" applyFill="1" applyBorder="1"/>
    <xf numFmtId="0" fontId="23" fillId="0" borderId="0" xfId="44" applyFont="1" applyFill="1" applyAlignment="1" applyProtection="1">
      <alignment horizontal="left" vertical="top" wrapText="1"/>
    </xf>
    <xf numFmtId="0" fontId="22" fillId="0" borderId="0" xfId="44" applyFont="1" applyFill="1" applyAlignment="1" applyProtection="1">
      <alignment horizontal="left" vertical="top" wrapText="1"/>
    </xf>
    <xf numFmtId="0" fontId="23" fillId="0" borderId="0" xfId="44" applyNumberFormat="1" applyFont="1" applyFill="1" applyBorder="1" applyAlignment="1">
      <alignment horizontal="right"/>
    </xf>
    <xf numFmtId="0" fontId="22" fillId="0" borderId="11" xfId="44" applyFont="1" applyFill="1" applyBorder="1" applyAlignment="1" applyProtection="1">
      <alignment horizontal="left" vertical="top" wrapText="1"/>
    </xf>
    <xf numFmtId="168" fontId="23" fillId="0" borderId="0" xfId="44" applyNumberFormat="1" applyFont="1" applyFill="1" applyBorder="1" applyAlignment="1">
      <alignment horizontal="right" vertical="top" wrapText="1"/>
    </xf>
    <xf numFmtId="0" fontId="23" fillId="0" borderId="10" xfId="44" applyFont="1" applyFill="1" applyBorder="1" applyAlignment="1">
      <alignment horizontal="left" vertical="top" wrapText="1"/>
    </xf>
    <xf numFmtId="0" fontId="23" fillId="0" borderId="10" xfId="44" applyFont="1" applyFill="1" applyBorder="1" applyAlignment="1">
      <alignment horizontal="right" vertical="top" wrapText="1"/>
    </xf>
    <xf numFmtId="0" fontId="22" fillId="0" borderId="10" xfId="44" applyFont="1" applyFill="1" applyBorder="1" applyAlignment="1" applyProtection="1">
      <alignment horizontal="left" vertical="top" wrapText="1"/>
    </xf>
    <xf numFmtId="0" fontId="23" fillId="0" borderId="10" xfId="44" applyNumberFormat="1" applyFont="1" applyFill="1" applyBorder="1" applyAlignment="1" applyProtection="1">
      <alignment horizontal="right"/>
    </xf>
    <xf numFmtId="0" fontId="23" fillId="0" borderId="0" xfId="44" applyFont="1" applyFill="1" applyAlignment="1"/>
    <xf numFmtId="0" fontId="22" fillId="0" borderId="0" xfId="44" applyFont="1" applyFill="1" applyBorder="1" applyAlignment="1">
      <alignment vertical="top" wrapText="1"/>
    </xf>
    <xf numFmtId="0" fontId="23" fillId="0" borderId="0" xfId="44" applyFont="1" applyFill="1" applyBorder="1"/>
    <xf numFmtId="0" fontId="22" fillId="0" borderId="10" xfId="44" applyFont="1" applyFill="1" applyBorder="1" applyAlignment="1" applyProtection="1">
      <alignment horizontal="left"/>
    </xf>
    <xf numFmtId="0" fontId="25" fillId="0" borderId="0" xfId="0" applyFont="1" applyFill="1" applyBorder="1" applyAlignment="1"/>
    <xf numFmtId="0" fontId="23" fillId="0" borderId="0" xfId="51" applyFont="1" applyFill="1"/>
    <xf numFmtId="0" fontId="23" fillId="0" borderId="0" xfId="0" applyFont="1" applyFill="1" applyBorder="1" applyAlignment="1">
      <alignment wrapText="1"/>
    </xf>
    <xf numFmtId="172" fontId="22" fillId="0" borderId="0" xfId="44" applyNumberFormat="1" applyFont="1" applyFill="1" applyBorder="1" applyAlignment="1">
      <alignment horizontal="right" vertical="top" wrapText="1"/>
    </xf>
    <xf numFmtId="171" fontId="23" fillId="0" borderId="0" xfId="44" applyNumberFormat="1" applyFont="1" applyFill="1" applyAlignment="1">
      <alignment horizontal="right" vertical="top" wrapText="1"/>
    </xf>
    <xf numFmtId="0" fontId="23" fillId="0" borderId="0" xfId="44" applyFont="1" applyFill="1" applyAlignment="1">
      <alignment horizontal="left" vertical="top" wrapText="1"/>
    </xf>
    <xf numFmtId="0" fontId="23" fillId="0" borderId="0" xfId="44" applyFont="1" applyFill="1" applyBorder="1" applyAlignment="1">
      <alignment horizontal="right"/>
    </xf>
    <xf numFmtId="0" fontId="23" fillId="0" borderId="0" xfId="48" applyFont="1" applyFill="1"/>
    <xf numFmtId="49" fontId="23" fillId="0" borderId="0" xfId="48" applyNumberFormat="1" applyFont="1" applyFill="1" applyAlignment="1">
      <alignment horizontal="center"/>
    </xf>
    <xf numFmtId="0" fontId="23" fillId="0" borderId="0" xfId="48" applyFont="1" applyFill="1" applyBorder="1" applyAlignment="1">
      <alignment horizontal="right" vertical="top" wrapText="1"/>
    </xf>
    <xf numFmtId="0" fontId="23" fillId="0" borderId="0" xfId="48" applyFont="1" applyFill="1" applyBorder="1" applyAlignment="1" applyProtection="1">
      <alignment horizontal="left"/>
    </xf>
    <xf numFmtId="0" fontId="23" fillId="0" borderId="0" xfId="48" applyFont="1" applyFill="1" applyAlignment="1">
      <alignment horizontal="left"/>
    </xf>
    <xf numFmtId="0" fontId="23" fillId="0" borderId="0" xfId="48" applyNumberFormat="1" applyFont="1" applyFill="1" applyBorder="1" applyAlignment="1" applyProtection="1">
      <alignment horizontal="right"/>
    </xf>
    <xf numFmtId="0" fontId="23" fillId="0" borderId="0" xfId="48" applyNumberFormat="1" applyFont="1" applyFill="1" applyBorder="1" applyAlignment="1" applyProtection="1">
      <alignment horizontal="center"/>
    </xf>
    <xf numFmtId="0" fontId="22" fillId="0" borderId="0" xfId="48" applyFont="1" applyFill="1" applyBorder="1" applyAlignment="1">
      <alignment horizontal="right" vertical="top" wrapText="1"/>
    </xf>
    <xf numFmtId="0" fontId="22" fillId="0" borderId="0" xfId="48" applyFont="1" applyFill="1" applyBorder="1" applyAlignment="1" applyProtection="1">
      <alignment horizontal="left" vertical="top" wrapText="1"/>
    </xf>
    <xf numFmtId="0" fontId="23" fillId="0" borderId="0" xfId="48" applyNumberFormat="1" applyFont="1" applyFill="1" applyBorder="1" applyAlignment="1">
      <alignment horizontal="right" vertical="top" wrapText="1"/>
    </xf>
    <xf numFmtId="0" fontId="23" fillId="0" borderId="11" xfId="48" applyFont="1" applyFill="1" applyBorder="1" applyAlignment="1">
      <alignment horizontal="left" vertical="top" wrapText="1"/>
    </xf>
    <xf numFmtId="0" fontId="23" fillId="0" borderId="0" xfId="48" applyNumberFormat="1" applyFont="1" applyFill="1" applyAlignment="1">
      <alignment horizontal="right"/>
    </xf>
    <xf numFmtId="0" fontId="23" fillId="0" borderId="0" xfId="48" applyFont="1" applyFill="1" applyBorder="1" applyAlignment="1">
      <alignment vertical="top" wrapText="1"/>
    </xf>
    <xf numFmtId="0" fontId="23" fillId="0" borderId="0" xfId="48" applyNumberFormat="1" applyFont="1" applyFill="1"/>
    <xf numFmtId="174" fontId="22" fillId="0" borderId="0" xfId="48" applyNumberFormat="1" applyFont="1" applyFill="1" applyBorder="1" applyAlignment="1">
      <alignment horizontal="right" vertical="top" wrapText="1"/>
    </xf>
    <xf numFmtId="0" fontId="22" fillId="0" borderId="11" xfId="48" applyFont="1" applyFill="1" applyBorder="1" applyAlignment="1" applyProtection="1">
      <alignment horizontal="left" vertical="top" wrapText="1"/>
    </xf>
    <xf numFmtId="0" fontId="23" fillId="0" borderId="0" xfId="48" applyFont="1" applyFill="1" applyAlignment="1">
      <alignment horizontal="right" vertical="top" wrapText="1"/>
    </xf>
    <xf numFmtId="0" fontId="23" fillId="0" borderId="10" xfId="48" applyFont="1" applyFill="1" applyBorder="1" applyAlignment="1">
      <alignment horizontal="left" vertical="top" wrapText="1"/>
    </xf>
    <xf numFmtId="0" fontId="22" fillId="0" borderId="10" xfId="48" applyFont="1" applyFill="1" applyBorder="1" applyAlignment="1" applyProtection="1">
      <alignment horizontal="left" vertical="top" wrapText="1"/>
    </xf>
    <xf numFmtId="0" fontId="23" fillId="0" borderId="0" xfId="48" applyFont="1" applyFill="1" applyBorder="1"/>
    <xf numFmtId="0" fontId="22" fillId="0" borderId="11" xfId="48" applyFont="1" applyFill="1" applyBorder="1" applyAlignment="1">
      <alignment horizontal="right" vertical="top" wrapText="1"/>
    </xf>
    <xf numFmtId="0" fontId="23" fillId="0" borderId="0" xfId="48" applyNumberFormat="1" applyFont="1" applyFill="1" applyAlignment="1"/>
    <xf numFmtId="168" fontId="23" fillId="0" borderId="0" xfId="48" applyNumberFormat="1" applyFont="1" applyFill="1" applyBorder="1" applyAlignment="1">
      <alignment horizontal="right" vertical="top" wrapText="1"/>
    </xf>
    <xf numFmtId="175" fontId="22" fillId="0" borderId="0" xfId="48" applyNumberFormat="1" applyFont="1" applyFill="1" applyBorder="1" applyAlignment="1">
      <alignment horizontal="right" vertical="top" wrapText="1"/>
    </xf>
    <xf numFmtId="0" fontId="23" fillId="0" borderId="0" xfId="48" applyNumberFormat="1" applyFont="1" applyFill="1" applyBorder="1"/>
    <xf numFmtId="0" fontId="23" fillId="0" borderId="10" xfId="48" applyFont="1" applyFill="1" applyBorder="1" applyAlignment="1">
      <alignment horizontal="right" vertical="top" wrapText="1"/>
    </xf>
    <xf numFmtId="171" fontId="23" fillId="0" borderId="0" xfId="48" applyNumberFormat="1" applyFont="1" applyFill="1" applyBorder="1" applyAlignment="1">
      <alignment horizontal="right" vertical="top" wrapText="1"/>
    </xf>
    <xf numFmtId="0" fontId="23" fillId="0" borderId="0" xfId="48" applyFont="1" applyFill="1" applyBorder="1" applyAlignment="1" applyProtection="1">
      <alignment vertical="top" wrapText="1"/>
    </xf>
    <xf numFmtId="0" fontId="23" fillId="0" borderId="0" xfId="48" applyFont="1" applyFill="1" applyAlignment="1">
      <alignment horizontal="left" vertical="top"/>
    </xf>
    <xf numFmtId="172" fontId="22" fillId="0" borderId="0" xfId="48" applyNumberFormat="1" applyFont="1" applyFill="1" applyBorder="1" applyAlignment="1">
      <alignment horizontal="right" vertical="top" wrapText="1"/>
    </xf>
    <xf numFmtId="0" fontId="23" fillId="0" borderId="0" xfId="48" applyFont="1" applyFill="1" applyBorder="1" applyAlignment="1"/>
    <xf numFmtId="49" fontId="23" fillId="0" borderId="0" xfId="51" applyNumberFormat="1" applyFont="1" applyFill="1" applyBorder="1" applyAlignment="1">
      <alignment horizontal="right" vertical="top" wrapText="1"/>
    </xf>
    <xf numFmtId="0" fontId="23" fillId="0" borderId="0" xfId="48" applyNumberFormat="1" applyFont="1" applyFill="1" applyBorder="1" applyAlignment="1">
      <alignment horizontal="right"/>
    </xf>
    <xf numFmtId="0" fontId="22" fillId="0" borderId="0" xfId="48" applyFont="1" applyFill="1" applyAlignment="1" applyProtection="1">
      <alignment horizontal="left" vertical="top" wrapText="1"/>
    </xf>
    <xf numFmtId="0" fontId="23" fillId="0" borderId="0" xfId="48" applyFont="1" applyFill="1" applyAlignment="1" applyProtection="1">
      <alignment horizontal="left" vertical="top" wrapText="1"/>
    </xf>
    <xf numFmtId="0" fontId="23" fillId="0" borderId="0" xfId="48" applyFont="1" applyFill="1" applyBorder="1" applyAlignment="1">
      <alignment horizontal="right"/>
    </xf>
    <xf numFmtId="0" fontId="23" fillId="0" borderId="11" xfId="48" applyFont="1" applyFill="1" applyBorder="1" applyAlignment="1">
      <alignment vertical="top" wrapText="1"/>
    </xf>
    <xf numFmtId="0" fontId="23" fillId="0" borderId="11" xfId="44" applyFont="1" applyFill="1" applyBorder="1" applyAlignment="1">
      <alignment horizontal="left" vertical="top" wrapText="1"/>
    </xf>
    <xf numFmtId="0" fontId="23" fillId="0" borderId="0" xfId="44" applyNumberFormat="1" applyFont="1" applyFill="1" applyAlignment="1"/>
    <xf numFmtId="175" fontId="22" fillId="0" borderId="0" xfId="51" applyNumberFormat="1" applyFont="1" applyFill="1" applyBorder="1" applyAlignment="1">
      <alignment horizontal="right" vertical="top" wrapText="1"/>
    </xf>
    <xf numFmtId="0" fontId="23" fillId="0" borderId="0" xfId="50" applyNumberFormat="1" applyFont="1" applyFill="1" applyBorder="1" applyProtection="1"/>
    <xf numFmtId="0" fontId="23" fillId="0" borderId="0" xfId="50" applyFont="1" applyFill="1" applyBorder="1" applyAlignment="1" applyProtection="1">
      <alignment horizontal="left"/>
    </xf>
    <xf numFmtId="0" fontId="23" fillId="0" borderId="0" xfId="50" applyNumberFormat="1" applyFont="1" applyFill="1" applyAlignment="1" applyProtection="1">
      <alignment horizontal="right"/>
    </xf>
    <xf numFmtId="0" fontId="23" fillId="0" borderId="0" xfId="46" applyNumberFormat="1" applyFont="1" applyFill="1" applyProtection="1"/>
    <xf numFmtId="0" fontId="23" fillId="0" borderId="0" xfId="49" applyNumberFormat="1" applyFont="1" applyFill="1" applyBorder="1" applyProtection="1"/>
    <xf numFmtId="0" fontId="23" fillId="0" borderId="0" xfId="51" applyNumberFormat="1" applyFont="1" applyFill="1" applyAlignment="1" applyProtection="1">
      <alignment horizontal="right" vertical="top"/>
    </xf>
    <xf numFmtId="0" fontId="23" fillId="0" borderId="0" xfId="51" applyNumberFormat="1" applyFont="1" applyFill="1" applyAlignment="1" applyProtection="1"/>
    <xf numFmtId="0" fontId="23" fillId="0" borderId="0" xfId="48" applyNumberFormat="1" applyFont="1" applyFill="1" applyAlignment="1" applyProtection="1">
      <alignment horizontal="left" vertical="top"/>
    </xf>
    <xf numFmtId="0" fontId="22" fillId="0" borderId="0" xfId="51" applyNumberFormat="1" applyFont="1" applyFill="1" applyAlignment="1" applyProtection="1">
      <alignment horizontal="right" vertical="top"/>
    </xf>
    <xf numFmtId="0" fontId="22" fillId="0" borderId="0" xfId="51" applyNumberFormat="1" applyFont="1" applyFill="1" applyAlignment="1" applyProtection="1">
      <alignment horizontal="left" vertical="top" wrapText="1"/>
    </xf>
    <xf numFmtId="0" fontId="23" fillId="0" borderId="0" xfId="51" applyFont="1" applyFill="1" applyAlignment="1" applyProtection="1">
      <alignment horizontal="left" vertical="top" wrapText="1"/>
    </xf>
    <xf numFmtId="0" fontId="23" fillId="0" borderId="0" xfId="51" applyNumberFormat="1" applyFont="1" applyFill="1" applyAlignment="1" applyProtection="1">
      <alignment horizontal="left" vertical="top" wrapText="1"/>
    </xf>
    <xf numFmtId="0" fontId="23" fillId="0" borderId="0" xfId="51" applyNumberFormat="1" applyFont="1" applyFill="1" applyBorder="1" applyAlignment="1" applyProtection="1">
      <alignment horizontal="right" vertical="top"/>
    </xf>
    <xf numFmtId="0" fontId="22" fillId="0" borderId="0" xfId="51" applyFont="1" applyFill="1" applyBorder="1" applyAlignment="1" applyProtection="1">
      <alignment horizontal="left" vertical="top" wrapText="1"/>
    </xf>
    <xf numFmtId="0" fontId="23" fillId="0" borderId="0" xfId="51" applyFont="1" applyFill="1" applyBorder="1" applyAlignment="1" applyProtection="1">
      <alignment horizontal="left" vertical="top" wrapText="1"/>
    </xf>
    <xf numFmtId="0" fontId="22" fillId="0" borderId="0" xfId="51" applyNumberFormat="1" applyFont="1" applyFill="1" applyBorder="1" applyAlignment="1" applyProtection="1">
      <alignment horizontal="right" vertical="top"/>
    </xf>
    <xf numFmtId="0" fontId="22" fillId="0" borderId="0" xfId="51" applyNumberFormat="1" applyFont="1" applyFill="1" applyBorder="1" applyAlignment="1" applyProtection="1">
      <alignment horizontal="left" vertical="top" wrapText="1"/>
    </xf>
    <xf numFmtId="0" fontId="23" fillId="0" borderId="10" xfId="51" applyNumberFormat="1" applyFont="1" applyFill="1" applyBorder="1" applyAlignment="1" applyProtection="1">
      <alignment horizontal="right" vertical="top"/>
    </xf>
    <xf numFmtId="0" fontId="22" fillId="0" borderId="10" xfId="51" applyNumberFormat="1" applyFont="1" applyFill="1" applyBorder="1" applyAlignment="1" applyProtection="1">
      <alignment horizontal="left" vertical="top" wrapText="1"/>
    </xf>
    <xf numFmtId="0" fontId="23" fillId="0" borderId="0" xfId="50" applyFont="1" applyFill="1" applyBorder="1" applyAlignment="1" applyProtection="1">
      <alignment vertical="top"/>
    </xf>
    <xf numFmtId="180" fontId="23" fillId="0" borderId="0" xfId="48" applyNumberFormat="1" applyFont="1" applyFill="1"/>
    <xf numFmtId="0" fontId="23" fillId="0" borderId="0" xfId="48" applyFont="1" applyFill="1" applyBorder="1" applyAlignment="1">
      <alignment vertical="top"/>
    </xf>
    <xf numFmtId="0" fontId="23" fillId="0" borderId="0" xfId="48" applyFont="1" applyFill="1" applyBorder="1" applyAlignment="1">
      <alignment horizontal="right" vertical="top"/>
    </xf>
    <xf numFmtId="0" fontId="22" fillId="0" borderId="0" xfId="48" applyFont="1" applyFill="1" applyBorder="1" applyAlignment="1">
      <alignment horizontal="left" vertical="top" wrapText="1"/>
    </xf>
    <xf numFmtId="0" fontId="22" fillId="0" borderId="10" xfId="48" applyFont="1" applyFill="1" applyBorder="1" applyAlignment="1">
      <alignment vertical="top" wrapText="1"/>
    </xf>
    <xf numFmtId="0" fontId="23" fillId="0" borderId="11" xfId="48" applyNumberFormat="1" applyFont="1" applyFill="1" applyBorder="1" applyAlignment="1" applyProtection="1">
      <alignment horizontal="right"/>
    </xf>
    <xf numFmtId="0" fontId="23" fillId="0" borderId="10" xfId="48" applyFont="1" applyFill="1" applyBorder="1" applyAlignment="1">
      <alignment vertical="top" wrapText="1"/>
    </xf>
    <xf numFmtId="0" fontId="22" fillId="0" borderId="0" xfId="51" applyFont="1" applyFill="1" applyBorder="1" applyAlignment="1">
      <alignment horizontal="right" vertical="top" wrapText="1"/>
    </xf>
    <xf numFmtId="0" fontId="23" fillId="0" borderId="0" xfId="51" applyFont="1" applyFill="1" applyBorder="1" applyAlignment="1">
      <alignment vertical="top" wrapText="1"/>
    </xf>
    <xf numFmtId="168" fontId="23" fillId="0" borderId="0" xfId="51" applyNumberFormat="1" applyFont="1" applyFill="1" applyBorder="1" applyAlignment="1">
      <alignment horizontal="right" vertical="top" wrapText="1"/>
    </xf>
    <xf numFmtId="0" fontId="23" fillId="0" borderId="0" xfId="51" applyFont="1" applyFill="1" applyBorder="1" applyAlignment="1">
      <alignment horizontal="right" vertical="top" wrapText="1"/>
    </xf>
    <xf numFmtId="0" fontId="22" fillId="0" borderId="10" xfId="48" applyFont="1" applyFill="1" applyBorder="1" applyAlignment="1">
      <alignment horizontal="right" vertical="top" wrapText="1"/>
    </xf>
    <xf numFmtId="180" fontId="23" fillId="0" borderId="0" xfId="48" applyNumberFormat="1" applyFont="1" applyFill="1" applyAlignment="1" applyProtection="1">
      <alignment horizontal="left"/>
    </xf>
    <xf numFmtId="0" fontId="23" fillId="0" borderId="0" xfId="51" applyFont="1" applyFill="1" applyBorder="1" applyAlignment="1">
      <alignment horizontal="left" vertical="top"/>
    </xf>
    <xf numFmtId="0" fontId="23" fillId="0" borderId="0" xfId="44" applyFont="1" applyFill="1" applyAlignment="1">
      <alignment horizontal="right"/>
    </xf>
    <xf numFmtId="0" fontId="23" fillId="0" borderId="11" xfId="48" applyFont="1" applyFill="1" applyBorder="1" applyAlignment="1">
      <alignment horizontal="left" vertical="top"/>
    </xf>
    <xf numFmtId="0" fontId="23" fillId="0" borderId="10" xfId="48" applyFont="1" applyFill="1" applyBorder="1" applyAlignment="1">
      <alignment horizontal="left" vertical="top"/>
    </xf>
    <xf numFmtId="0" fontId="23" fillId="0" borderId="0" xfId="50" applyFont="1" applyFill="1" applyBorder="1" applyProtection="1"/>
    <xf numFmtId="0" fontId="22" fillId="0" borderId="0" xfId="48" applyFont="1" applyFill="1" applyAlignment="1">
      <alignment horizontal="right" vertical="top" wrapText="1"/>
    </xf>
    <xf numFmtId="171" fontId="23" fillId="0" borderId="0" xfId="48" applyNumberFormat="1" applyFont="1" applyFill="1" applyAlignment="1">
      <alignment horizontal="right" vertical="top" wrapText="1"/>
    </xf>
    <xf numFmtId="0" fontId="23" fillId="0" borderId="0" xfId="0" applyFont="1" applyFill="1" applyBorder="1" applyAlignment="1">
      <alignment vertical="top"/>
    </xf>
    <xf numFmtId="0" fontId="23" fillId="0" borderId="0" xfId="48" applyFont="1" applyFill="1" applyAlignment="1">
      <alignment vertical="top" wrapText="1"/>
    </xf>
    <xf numFmtId="0" fontId="22" fillId="0" borderId="0" xfId="48" applyFont="1" applyFill="1" applyBorder="1"/>
    <xf numFmtId="0" fontId="23" fillId="0" borderId="0" xfId="44" applyNumberFormat="1" applyFont="1" applyFill="1" applyAlignment="1" applyProtection="1">
      <alignment horizontal="center"/>
    </xf>
    <xf numFmtId="0" fontId="22" fillId="0" borderId="11" xfId="44" applyFont="1" applyFill="1" applyBorder="1" applyAlignment="1" applyProtection="1">
      <alignment horizontal="left"/>
    </xf>
    <xf numFmtId="0" fontId="23" fillId="0" borderId="0" xfId="44" applyNumberFormat="1" applyFont="1" applyFill="1" applyAlignment="1">
      <alignment horizontal="center"/>
    </xf>
    <xf numFmtId="0" fontId="23" fillId="0" borderId="0" xfId="44" applyNumberFormat="1" applyFont="1" applyFill="1" applyBorder="1" applyAlignment="1" applyProtection="1">
      <alignment horizontal="center"/>
    </xf>
    <xf numFmtId="0" fontId="23" fillId="0" borderId="10" xfId="44" applyFont="1" applyFill="1" applyBorder="1"/>
    <xf numFmtId="0" fontId="22" fillId="0" borderId="0" xfId="48" applyFont="1" applyFill="1" applyBorder="1" applyAlignment="1">
      <alignment vertical="top" wrapText="1"/>
    </xf>
    <xf numFmtId="0" fontId="23" fillId="0" borderId="10" xfId="48" applyNumberFormat="1" applyFont="1" applyFill="1" applyBorder="1" applyAlignment="1">
      <alignment horizontal="right"/>
    </xf>
    <xf numFmtId="0" fontId="34" fillId="0" borderId="0" xfId="44" applyFont="1" applyFill="1" applyAlignment="1"/>
    <xf numFmtId="0" fontId="34" fillId="0" borderId="0" xfId="44" applyFont="1" applyFill="1" applyBorder="1" applyAlignment="1"/>
    <xf numFmtId="0" fontId="34" fillId="0" borderId="0" xfId="51" applyFont="1" applyFill="1" applyAlignment="1"/>
    <xf numFmtId="0" fontId="23" fillId="0" borderId="0" xfId="44" applyFont="1" applyFill="1" applyAlignment="1">
      <alignment horizontal="center"/>
    </xf>
    <xf numFmtId="0" fontId="22" fillId="0" borderId="14" xfId="45" applyFont="1" applyFill="1" applyBorder="1" applyAlignment="1">
      <alignment horizontal="center" vertical="center" wrapText="1"/>
    </xf>
    <xf numFmtId="0" fontId="22" fillId="0" borderId="14" xfId="45" applyFont="1" applyFill="1" applyBorder="1" applyAlignment="1" applyProtection="1">
      <alignment horizontal="center" vertical="center" wrapText="1"/>
    </xf>
    <xf numFmtId="0" fontId="23" fillId="0" borderId="0" xfId="48" applyFont="1" applyFill="1" applyAlignment="1">
      <alignment vertical="center"/>
    </xf>
    <xf numFmtId="165" fontId="22" fillId="0" borderId="11" xfId="28" applyFont="1" applyFill="1" applyBorder="1" applyAlignment="1" applyProtection="1">
      <alignment horizontal="right" wrapText="1"/>
    </xf>
    <xf numFmtId="0" fontId="22" fillId="0" borderId="0" xfId="50" applyFont="1" applyFill="1" applyBorder="1" applyAlignment="1" applyProtection="1">
      <alignment horizontal="left" vertical="top" wrapText="1"/>
    </xf>
    <xf numFmtId="0" fontId="23" fillId="0" borderId="0" xfId="50" applyNumberFormat="1" applyFont="1" applyFill="1" applyBorder="1" applyAlignment="1" applyProtection="1">
      <alignment horizontal="left"/>
    </xf>
    <xf numFmtId="0" fontId="23" fillId="0" borderId="0" xfId="50" applyNumberFormat="1" applyFont="1" applyFill="1" applyBorder="1" applyAlignment="1" applyProtection="1">
      <alignment horizontal="center"/>
    </xf>
    <xf numFmtId="1" fontId="22" fillId="0" borderId="0" xfId="50" applyNumberFormat="1" applyFont="1" applyFill="1" applyBorder="1" applyAlignment="1" applyProtection="1">
      <alignment horizontal="right" vertical="top" wrapText="1"/>
    </xf>
    <xf numFmtId="0" fontId="23" fillId="0" borderId="0" xfId="50" applyNumberFormat="1" applyFont="1" applyFill="1" applyBorder="1" applyAlignment="1" applyProtection="1">
      <alignment horizontal="right"/>
    </xf>
    <xf numFmtId="172" fontId="22" fillId="0" borderId="0" xfId="50" applyNumberFormat="1" applyFont="1" applyFill="1" applyBorder="1" applyAlignment="1" applyProtection="1">
      <alignment horizontal="right" vertical="top" wrapText="1"/>
    </xf>
    <xf numFmtId="171" fontId="23" fillId="0" borderId="0" xfId="50" applyNumberFormat="1" applyFont="1" applyFill="1" applyBorder="1" applyAlignment="1" applyProtection="1">
      <alignment horizontal="right" vertical="top" wrapText="1"/>
    </xf>
    <xf numFmtId="0" fontId="22" fillId="0" borderId="0" xfId="50" applyFont="1" applyFill="1" applyBorder="1" applyAlignment="1" applyProtection="1">
      <alignment horizontal="right" vertical="top" wrapText="1"/>
    </xf>
    <xf numFmtId="0" fontId="23" fillId="0" borderId="10" xfId="50" applyFont="1" applyFill="1" applyBorder="1" applyAlignment="1" applyProtection="1">
      <alignment horizontal="left" vertical="top" wrapText="1"/>
    </xf>
    <xf numFmtId="0" fontId="23" fillId="0" borderId="10" xfId="50" applyFont="1" applyFill="1" applyBorder="1" applyAlignment="1" applyProtection="1">
      <alignment horizontal="right" vertical="top" wrapText="1"/>
    </xf>
    <xf numFmtId="0" fontId="22" fillId="0" borderId="10" xfId="50" applyFont="1" applyFill="1" applyBorder="1" applyAlignment="1" applyProtection="1">
      <alignment horizontal="left" vertical="top" wrapText="1"/>
    </xf>
    <xf numFmtId="0" fontId="23" fillId="0" borderId="11" xfId="50" applyFont="1" applyFill="1" applyBorder="1" applyAlignment="1" applyProtection="1">
      <alignment horizontal="left" vertical="top" wrapText="1"/>
    </xf>
    <xf numFmtId="0" fontId="23" fillId="0" borderId="11" xfId="50" applyFont="1" applyFill="1" applyBorder="1" applyAlignment="1" applyProtection="1">
      <alignment horizontal="right" vertical="top" wrapText="1"/>
    </xf>
    <xf numFmtId="0" fontId="22" fillId="0" borderId="11" xfId="50" applyFont="1" applyFill="1" applyBorder="1" applyAlignment="1" applyProtection="1">
      <alignment horizontal="left" vertical="top" wrapText="1"/>
    </xf>
    <xf numFmtId="0" fontId="23" fillId="0" borderId="10" xfId="50" applyNumberFormat="1" applyFont="1" applyFill="1" applyBorder="1" applyAlignment="1" applyProtection="1">
      <alignment horizontal="right"/>
    </xf>
    <xf numFmtId="0" fontId="23" fillId="0" borderId="0" xfId="50" applyFont="1" applyFill="1" applyAlignment="1" applyProtection="1">
      <alignment horizontal="left" vertical="top" wrapText="1"/>
    </xf>
    <xf numFmtId="0" fontId="23" fillId="0" borderId="0" xfId="50" applyFont="1" applyFill="1" applyAlignment="1" applyProtection="1">
      <alignment horizontal="right" vertical="top" wrapText="1"/>
    </xf>
    <xf numFmtId="0" fontId="23" fillId="0" borderId="0" xfId="50" applyFont="1" applyFill="1" applyAlignment="1" applyProtection="1">
      <alignment horizontal="left"/>
    </xf>
    <xf numFmtId="0" fontId="23" fillId="0" borderId="0" xfId="50" applyNumberFormat="1" applyFont="1" applyFill="1" applyProtection="1"/>
    <xf numFmtId="0" fontId="22" fillId="0" borderId="0" xfId="0" applyNumberFormat="1" applyFont="1" applyFill="1" applyBorder="1" applyAlignment="1" applyProtection="1">
      <alignment horizontal="center"/>
    </xf>
    <xf numFmtId="169" fontId="23" fillId="0" borderId="0" xfId="50" applyNumberFormat="1" applyFont="1" applyFill="1" applyBorder="1" applyAlignment="1" applyProtection="1">
      <alignment horizontal="right" vertical="top" wrapText="1"/>
    </xf>
    <xf numFmtId="0" fontId="23" fillId="0" borderId="0" xfId="46" applyNumberFormat="1" applyFont="1" applyFill="1" applyAlignment="1" applyProtection="1">
      <alignment horizontal="right"/>
    </xf>
    <xf numFmtId="0" fontId="23" fillId="0" borderId="0" xfId="51" applyNumberFormat="1" applyFont="1" applyFill="1" applyProtection="1"/>
    <xf numFmtId="168" fontId="23" fillId="0" borderId="0" xfId="51" applyNumberFormat="1" applyFont="1" applyFill="1" applyAlignment="1" applyProtection="1">
      <alignment horizontal="right" vertical="top"/>
    </xf>
    <xf numFmtId="0" fontId="23" fillId="0" borderId="0" xfId="51" applyNumberFormat="1" applyFont="1" applyFill="1" applyBorder="1" applyProtection="1"/>
    <xf numFmtId="176" fontId="22" fillId="0" borderId="0" xfId="51" applyNumberFormat="1" applyFont="1" applyFill="1" applyBorder="1" applyAlignment="1" applyProtection="1">
      <alignment horizontal="right" vertical="top"/>
    </xf>
    <xf numFmtId="49" fontId="23" fillId="0" borderId="0" xfId="51" applyNumberFormat="1" applyFont="1" applyFill="1" applyBorder="1" applyAlignment="1" applyProtection="1">
      <alignment horizontal="right" vertical="top"/>
    </xf>
    <xf numFmtId="49" fontId="23" fillId="0" borderId="11" xfId="50" applyNumberFormat="1" applyFont="1" applyFill="1" applyBorder="1" applyAlignment="1" applyProtection="1">
      <alignment horizontal="center"/>
    </xf>
    <xf numFmtId="0" fontId="23" fillId="0" borderId="0" xfId="44" applyFont="1" applyFill="1" applyBorder="1" applyAlignment="1">
      <alignment horizontal="left"/>
    </xf>
    <xf numFmtId="49" fontId="23" fillId="0" borderId="0" xfId="44" applyNumberFormat="1" applyFont="1" applyFill="1" applyBorder="1" applyAlignment="1">
      <alignment horizontal="right" vertical="top" wrapText="1"/>
    </xf>
    <xf numFmtId="0" fontId="23" fillId="0" borderId="0" xfId="44" applyFont="1" applyFill="1" applyBorder="1" applyAlignment="1" applyProtection="1">
      <alignment horizontal="left" vertical="top"/>
    </xf>
    <xf numFmtId="0" fontId="22" fillId="0" borderId="10" xfId="47" applyFont="1" applyFill="1" applyBorder="1" applyAlignment="1">
      <alignment horizontal="right" vertical="top" wrapText="1"/>
    </xf>
    <xf numFmtId="0" fontId="22" fillId="0" borderId="10" xfId="47" applyFont="1" applyFill="1" applyBorder="1" applyAlignment="1">
      <alignment vertical="top" wrapText="1"/>
    </xf>
    <xf numFmtId="0" fontId="34" fillId="0" borderId="0" xfId="51" applyFont="1" applyFill="1"/>
    <xf numFmtId="0" fontId="34" fillId="0" borderId="0" xfId="44" applyFont="1" applyFill="1"/>
    <xf numFmtId="0" fontId="22" fillId="0" borderId="13" xfId="0" applyFont="1" applyFill="1" applyBorder="1" applyAlignment="1">
      <alignment horizontal="center"/>
    </xf>
    <xf numFmtId="0" fontId="23" fillId="0" borderId="0" xfId="49" applyFont="1" applyFill="1" applyBorder="1" applyAlignment="1" applyProtection="1">
      <alignment horizontal="left"/>
    </xf>
    <xf numFmtId="0" fontId="22" fillId="0" borderId="0" xfId="50" applyFont="1" applyFill="1" applyBorder="1" applyAlignment="1" applyProtection="1">
      <alignment horizontal="left" vertical="center" wrapText="1"/>
    </xf>
    <xf numFmtId="0" fontId="23" fillId="0" borderId="0" xfId="61" applyNumberFormat="1" applyFont="1" applyFill="1" applyBorder="1" applyAlignment="1" applyProtection="1">
      <alignment horizontal="right" wrapText="1"/>
    </xf>
    <xf numFmtId="0" fontId="23" fillId="0" borderId="0" xfId="61" applyNumberFormat="1" applyFont="1" applyFill="1" applyAlignment="1" applyProtection="1">
      <alignment horizontal="right" wrapText="1"/>
    </xf>
    <xf numFmtId="43" fontId="23" fillId="0" borderId="0" xfId="61" applyFont="1" applyFill="1" applyBorder="1" applyAlignment="1" applyProtection="1">
      <alignment horizontal="right" wrapText="1"/>
    </xf>
    <xf numFmtId="0" fontId="23" fillId="0" borderId="10" xfId="61" applyNumberFormat="1" applyFont="1" applyFill="1" applyBorder="1" applyAlignment="1" applyProtection="1">
      <alignment horizontal="right" wrapText="1"/>
    </xf>
    <xf numFmtId="180" fontId="23" fillId="0" borderId="0" xfId="61" applyNumberFormat="1" applyFont="1" applyFill="1" applyBorder="1" applyAlignment="1" applyProtection="1">
      <alignment horizontal="right" wrapText="1"/>
    </xf>
    <xf numFmtId="43" fontId="23" fillId="0" borderId="11" xfId="61" applyFont="1" applyFill="1" applyBorder="1" applyAlignment="1" applyProtection="1">
      <alignment horizontal="right" wrapText="1"/>
    </xf>
    <xf numFmtId="0" fontId="23" fillId="0" borderId="11" xfId="61" applyNumberFormat="1" applyFont="1" applyFill="1" applyBorder="1" applyAlignment="1" applyProtection="1">
      <alignment horizontal="right" wrapText="1"/>
    </xf>
    <xf numFmtId="43" fontId="23" fillId="0" borderId="10" xfId="61" applyFont="1" applyFill="1" applyBorder="1" applyAlignment="1" applyProtection="1">
      <alignment horizontal="right" wrapText="1"/>
    </xf>
    <xf numFmtId="43" fontId="23" fillId="0" borderId="0" xfId="61" applyFont="1" applyFill="1" applyAlignment="1" applyProtection="1">
      <alignment horizontal="right" wrapText="1"/>
    </xf>
    <xf numFmtId="0" fontId="23" fillId="0" borderId="0" xfId="61" applyNumberFormat="1" applyFont="1" applyFill="1" applyBorder="1" applyAlignment="1" applyProtection="1">
      <alignment horizontal="right"/>
    </xf>
    <xf numFmtId="0" fontId="22" fillId="0" borderId="0" xfId="0" applyNumberFormat="1" applyFont="1" applyFill="1" applyBorder="1" applyProtection="1"/>
    <xf numFmtId="0" fontId="23" fillId="0" borderId="0" xfId="50" applyFont="1" applyFill="1" applyAlignment="1" applyProtection="1">
      <alignment horizontal="left" wrapText="1"/>
    </xf>
    <xf numFmtId="0" fontId="23" fillId="25" borderId="0" xfId="49" applyFont="1" applyFill="1" applyBorder="1" applyAlignment="1" applyProtection="1">
      <alignment horizontal="left"/>
    </xf>
    <xf numFmtId="0" fontId="23" fillId="25" borderId="0" xfId="50" applyFont="1" applyFill="1" applyProtection="1"/>
    <xf numFmtId="0" fontId="23" fillId="25" borderId="0" xfId="50" applyFont="1" applyFill="1" applyBorder="1" applyAlignment="1" applyProtection="1">
      <alignment horizontal="left" vertical="top" wrapText="1"/>
    </xf>
    <xf numFmtId="0" fontId="23" fillId="25" borderId="0" xfId="50" applyFont="1" applyFill="1" applyBorder="1" applyAlignment="1" applyProtection="1">
      <alignment horizontal="right" vertical="top" wrapText="1"/>
    </xf>
    <xf numFmtId="0" fontId="23" fillId="25" borderId="0" xfId="49" applyNumberFormat="1" applyFont="1" applyFill="1" applyBorder="1" applyAlignment="1" applyProtection="1">
      <alignment horizontal="right"/>
    </xf>
    <xf numFmtId="0" fontId="23" fillId="25" borderId="0" xfId="61" applyNumberFormat="1" applyFont="1" applyFill="1" applyBorder="1" applyAlignment="1" applyProtection="1">
      <alignment horizontal="right" wrapText="1"/>
    </xf>
    <xf numFmtId="0" fontId="23" fillId="25" borderId="0" xfId="48" applyFont="1" applyFill="1" applyAlignment="1"/>
    <xf numFmtId="0" fontId="23" fillId="25" borderId="0" xfId="48" applyFont="1" applyFill="1" applyAlignment="1">
      <alignment horizontal="right"/>
    </xf>
    <xf numFmtId="0" fontId="22" fillId="25" borderId="0" xfId="0" applyNumberFormat="1" applyFont="1" applyFill="1" applyBorder="1" applyAlignment="1" applyProtection="1">
      <alignment horizontal="center"/>
    </xf>
    <xf numFmtId="0" fontId="23" fillId="25" borderId="0" xfId="48" applyFont="1" applyFill="1"/>
    <xf numFmtId="0" fontId="23" fillId="25" borderId="0" xfId="48" applyFont="1" applyFill="1" applyBorder="1"/>
    <xf numFmtId="0" fontId="23" fillId="25" borderId="0" xfId="48" applyNumberFormat="1" applyFont="1" applyFill="1" applyBorder="1"/>
    <xf numFmtId="0" fontId="23" fillId="25" borderId="0" xfId="48" applyNumberFormat="1" applyFont="1" applyFill="1"/>
    <xf numFmtId="0" fontId="23" fillId="25" borderId="0" xfId="48" applyNumberFormat="1" applyFont="1" applyFill="1" applyBorder="1" applyAlignment="1" applyProtection="1">
      <alignment horizontal="right"/>
    </xf>
    <xf numFmtId="0" fontId="23" fillId="25" borderId="0" xfId="48" applyFont="1" applyFill="1" applyBorder="1" applyAlignment="1"/>
    <xf numFmtId="0" fontId="23" fillId="25" borderId="0" xfId="61" applyNumberFormat="1" applyFont="1" applyFill="1" applyBorder="1" applyAlignment="1" applyProtection="1">
      <alignment horizontal="right"/>
    </xf>
    <xf numFmtId="0" fontId="23" fillId="0" borderId="0" xfId="61" applyNumberFormat="1" applyFont="1" applyFill="1" applyAlignment="1">
      <alignment horizontal="right" wrapText="1"/>
    </xf>
    <xf numFmtId="43" fontId="23" fillId="0" borderId="0" xfId="61" applyFont="1" applyFill="1" applyBorder="1" applyAlignment="1">
      <alignment horizontal="right" wrapText="1"/>
    </xf>
    <xf numFmtId="0" fontId="23" fillId="0" borderId="0" xfId="61" applyNumberFormat="1" applyFont="1" applyFill="1" applyBorder="1" applyAlignment="1">
      <alignment horizontal="right" wrapText="1"/>
    </xf>
    <xf numFmtId="0" fontId="23" fillId="0" borderId="0" xfId="48" applyNumberFormat="1" applyFont="1" applyFill="1" applyBorder="1" applyAlignment="1">
      <alignment horizontal="left" vertical="top"/>
    </xf>
    <xf numFmtId="43" fontId="23" fillId="0" borderId="0" xfId="61" applyFont="1" applyFill="1" applyAlignment="1" applyProtection="1">
      <alignment horizontal="right"/>
    </xf>
    <xf numFmtId="0" fontId="34" fillId="0" borderId="0" xfId="50" applyFont="1" applyFill="1" applyProtection="1"/>
    <xf numFmtId="0" fontId="34" fillId="0" borderId="11" xfId="50" applyFont="1" applyFill="1" applyBorder="1" applyAlignment="1" applyProtection="1">
      <alignment vertical="top"/>
    </xf>
    <xf numFmtId="49" fontId="34" fillId="0" borderId="11" xfId="50" applyNumberFormat="1" applyFont="1" applyFill="1" applyBorder="1" applyAlignment="1" applyProtection="1">
      <alignment horizontal="center" vertical="top"/>
    </xf>
    <xf numFmtId="0" fontId="34" fillId="0" borderId="11" xfId="50" applyFont="1" applyFill="1" applyBorder="1" applyAlignment="1" applyProtection="1"/>
    <xf numFmtId="49" fontId="34" fillId="0" borderId="11" xfId="50" applyNumberFormat="1" applyFont="1" applyFill="1" applyBorder="1" applyAlignment="1" applyProtection="1">
      <alignment horizontal="center"/>
    </xf>
    <xf numFmtId="0" fontId="34" fillId="0" borderId="0" xfId="61" applyNumberFormat="1" applyFont="1" applyFill="1" applyAlignment="1" applyProtection="1">
      <alignment horizontal="right" wrapText="1"/>
    </xf>
    <xf numFmtId="0" fontId="34" fillId="0" borderId="10" xfId="61" applyNumberFormat="1" applyFont="1" applyFill="1" applyBorder="1" applyAlignment="1" applyProtection="1">
      <alignment horizontal="right" wrapText="1"/>
    </xf>
    <xf numFmtId="0" fontId="34" fillId="0" borderId="0" xfId="61" applyNumberFormat="1" applyFont="1" applyFill="1" applyBorder="1" applyAlignment="1" applyProtection="1">
      <alignment horizontal="right" wrapText="1"/>
    </xf>
    <xf numFmtId="43" fontId="34" fillId="0" borderId="0" xfId="61" applyFont="1" applyFill="1" applyBorder="1" applyAlignment="1" applyProtection="1">
      <alignment horizontal="right" wrapText="1"/>
    </xf>
    <xf numFmtId="43" fontId="34" fillId="0" borderId="11" xfId="61" applyFont="1" applyFill="1" applyBorder="1" applyAlignment="1" applyProtection="1">
      <alignment horizontal="right" wrapText="1"/>
    </xf>
    <xf numFmtId="0" fontId="34" fillId="0" borderId="11" xfId="61" applyNumberFormat="1" applyFont="1" applyFill="1" applyBorder="1" applyAlignment="1" applyProtection="1">
      <alignment horizontal="right" wrapText="1"/>
    </xf>
    <xf numFmtId="0" fontId="35" fillId="0" borderId="0" xfId="0" applyNumberFormat="1" applyFont="1" applyFill="1" applyBorder="1" applyAlignment="1" applyProtection="1">
      <alignment horizontal="center"/>
    </xf>
    <xf numFmtId="0" fontId="23" fillId="0" borderId="11" xfId="61" applyNumberFormat="1" applyFont="1" applyFill="1" applyBorder="1" applyAlignment="1">
      <alignment horizontal="right" wrapText="1"/>
    </xf>
    <xf numFmtId="0" fontId="23" fillId="0" borderId="10" xfId="61" applyNumberFormat="1" applyFont="1" applyFill="1" applyBorder="1" applyAlignment="1">
      <alignment horizontal="right" wrapText="1"/>
    </xf>
    <xf numFmtId="0" fontId="34" fillId="0" borderId="0" xfId="44" applyFont="1" applyFill="1" applyAlignment="1">
      <alignment horizontal="right"/>
    </xf>
    <xf numFmtId="0" fontId="35" fillId="0" borderId="0" xfId="44" applyFont="1" applyFill="1" applyBorder="1" applyAlignment="1" applyProtection="1">
      <alignment horizontal="center"/>
    </xf>
    <xf numFmtId="0" fontId="35" fillId="0" borderId="0" xfId="44" applyNumberFormat="1" applyFont="1" applyFill="1" applyBorder="1" applyAlignment="1" applyProtection="1">
      <alignment horizontal="center"/>
    </xf>
    <xf numFmtId="0" fontId="34" fillId="0" borderId="0" xfId="44" applyFont="1" applyFill="1" applyAlignment="1">
      <alignment vertical="top" wrapText="1"/>
    </xf>
    <xf numFmtId="0" fontId="34" fillId="0" borderId="0" xfId="44" applyNumberFormat="1" applyFont="1" applyFill="1"/>
    <xf numFmtId="0" fontId="34" fillId="0" borderId="0" xfId="61" applyNumberFormat="1" applyFont="1" applyFill="1" applyAlignment="1">
      <alignment horizontal="right" wrapText="1"/>
    </xf>
    <xf numFmtId="0" fontId="34" fillId="0" borderId="0" xfId="44" applyNumberFormat="1" applyFont="1" applyFill="1" applyBorder="1" applyAlignment="1" applyProtection="1">
      <alignment horizontal="right"/>
    </xf>
    <xf numFmtId="0" fontId="34" fillId="0" borderId="0" xfId="44" applyFont="1" applyFill="1" applyBorder="1" applyAlignment="1">
      <alignment vertical="top" wrapText="1"/>
    </xf>
    <xf numFmtId="0" fontId="35" fillId="0" borderId="0" xfId="44" applyFont="1" applyFill="1" applyAlignment="1">
      <alignment vertical="top" wrapText="1"/>
    </xf>
    <xf numFmtId="0" fontId="34" fillId="0" borderId="10" xfId="44" applyFont="1" applyFill="1" applyBorder="1" applyAlignment="1">
      <alignment vertical="top" wrapText="1"/>
    </xf>
    <xf numFmtId="43" fontId="34" fillId="0" borderId="0" xfId="61" applyFont="1" applyFill="1" applyBorder="1" applyAlignment="1">
      <alignment horizontal="right" wrapText="1"/>
    </xf>
    <xf numFmtId="0" fontId="34" fillId="0" borderId="0" xfId="61" applyNumberFormat="1" applyFont="1" applyFill="1" applyBorder="1" applyAlignment="1">
      <alignment horizontal="right" wrapText="1"/>
    </xf>
    <xf numFmtId="0" fontId="34" fillId="0" borderId="0" xfId="44" applyNumberFormat="1" applyFont="1" applyFill="1" applyBorder="1"/>
    <xf numFmtId="0" fontId="34" fillId="0" borderId="0" xfId="50" applyFont="1" applyFill="1" applyBorder="1" applyAlignment="1" applyProtection="1">
      <alignment vertical="top"/>
    </xf>
    <xf numFmtId="0" fontId="34" fillId="0" borderId="0" xfId="50" applyFont="1" applyFill="1" applyBorder="1" applyAlignment="1" applyProtection="1"/>
    <xf numFmtId="49" fontId="34" fillId="0" borderId="0" xfId="50" applyNumberFormat="1" applyFont="1" applyFill="1" applyBorder="1" applyAlignment="1" applyProtection="1">
      <alignment horizontal="center"/>
    </xf>
    <xf numFmtId="0" fontId="34" fillId="0" borderId="11" xfId="61" applyNumberFormat="1" applyFont="1" applyFill="1" applyBorder="1" applyAlignment="1">
      <alignment horizontal="right" wrapText="1"/>
    </xf>
    <xf numFmtId="0" fontId="23" fillId="25" borderId="0" xfId="44" applyFont="1" applyFill="1" applyAlignment="1"/>
    <xf numFmtId="0" fontId="23" fillId="25" borderId="0" xfId="44" applyFont="1" applyFill="1" applyBorder="1"/>
    <xf numFmtId="0" fontId="23" fillId="25" borderId="0" xfId="44" applyNumberFormat="1" applyFont="1" applyFill="1"/>
    <xf numFmtId="0" fontId="23" fillId="25" borderId="0" xfId="44" applyNumberFormat="1" applyFont="1" applyFill="1" applyBorder="1" applyAlignment="1" applyProtection="1">
      <alignment horizontal="right"/>
    </xf>
    <xf numFmtId="0" fontId="23" fillId="25" borderId="0" xfId="44" applyFont="1" applyFill="1" applyAlignment="1">
      <alignment vertical="top" wrapText="1"/>
    </xf>
    <xf numFmtId="0" fontId="23" fillId="25" borderId="0" xfId="44" applyFont="1" applyFill="1" applyAlignment="1">
      <alignment horizontal="right" vertical="top" wrapText="1"/>
    </xf>
    <xf numFmtId="0" fontId="23" fillId="25" borderId="0" xfId="44" applyFont="1" applyFill="1"/>
    <xf numFmtId="0" fontId="23" fillId="25" borderId="0" xfId="44" applyFont="1" applyFill="1" applyAlignment="1">
      <alignment horizontal="right"/>
    </xf>
    <xf numFmtId="43" fontId="23" fillId="25" borderId="0" xfId="61" applyFont="1" applyFill="1" applyBorder="1" applyAlignment="1" applyProtection="1">
      <alignment horizontal="right"/>
    </xf>
    <xf numFmtId="0" fontId="23" fillId="25" borderId="0" xfId="44" applyNumberFormat="1" applyFont="1" applyFill="1" applyBorder="1"/>
    <xf numFmtId="0" fontId="23" fillId="25" borderId="0" xfId="44" applyFont="1" applyFill="1" applyBorder="1" applyAlignment="1"/>
    <xf numFmtId="0" fontId="23" fillId="25" borderId="0" xfId="50" applyNumberFormat="1" applyFont="1" applyFill="1" applyProtection="1"/>
    <xf numFmtId="0" fontId="23" fillId="25" borderId="0" xfId="50" applyNumberFormat="1" applyFont="1" applyFill="1" applyAlignment="1" applyProtection="1">
      <alignment horizontal="right"/>
    </xf>
    <xf numFmtId="0" fontId="23" fillId="25" borderId="0" xfId="0" applyFont="1" applyFill="1"/>
    <xf numFmtId="0" fontId="23" fillId="25" borderId="0" xfId="48" applyFont="1" applyFill="1" applyAlignment="1">
      <alignment horizontal="left" vertical="top" wrapText="1"/>
    </xf>
    <xf numFmtId="0" fontId="23" fillId="25" borderId="0" xfId="48" applyFont="1" applyFill="1" applyAlignment="1">
      <alignment vertical="top" wrapText="1"/>
    </xf>
    <xf numFmtId="0" fontId="23" fillId="25" borderId="0" xfId="48" applyFont="1" applyFill="1" applyAlignment="1">
      <alignment horizontal="right" vertical="top" wrapText="1"/>
    </xf>
    <xf numFmtId="0" fontId="23" fillId="25" borderId="0" xfId="0" applyFont="1" applyFill="1" applyBorder="1" applyAlignment="1">
      <alignment horizontal="center"/>
    </xf>
    <xf numFmtId="0" fontId="23" fillId="25" borderId="0" xfId="0" applyFont="1" applyFill="1" applyBorder="1" applyAlignment="1"/>
    <xf numFmtId="0" fontId="23" fillId="25" borderId="0" xfId="48" applyFont="1" applyFill="1" applyAlignment="1">
      <alignment horizontal="left"/>
    </xf>
    <xf numFmtId="0" fontId="23" fillId="25" borderId="0" xfId="48" applyNumberFormat="1" applyFont="1" applyFill="1" applyAlignment="1">
      <alignment horizontal="left"/>
    </xf>
    <xf numFmtId="0" fontId="23" fillId="25" borderId="0" xfId="48" applyNumberFormat="1" applyFont="1" applyFill="1" applyAlignment="1"/>
    <xf numFmtId="0" fontId="23" fillId="25" borderId="0" xfId="48" applyNumberFormat="1" applyFont="1" applyFill="1" applyBorder="1" applyAlignment="1">
      <alignment wrapText="1"/>
    </xf>
    <xf numFmtId="0" fontId="23" fillId="25" borderId="0" xfId="0" applyFont="1" applyFill="1" applyBorder="1"/>
    <xf numFmtId="0" fontId="23" fillId="25" borderId="0" xfId="0" applyFont="1" applyFill="1" applyBorder="1" applyAlignment="1">
      <alignment horizontal="right"/>
    </xf>
    <xf numFmtId="0" fontId="22" fillId="25" borderId="0" xfId="0" applyFont="1" applyFill="1" applyBorder="1" applyAlignment="1">
      <alignment horizontal="right"/>
    </xf>
    <xf numFmtId="0" fontId="23" fillId="25" borderId="0" xfId="50" applyNumberFormat="1" applyFont="1" applyFill="1" applyBorder="1" applyProtection="1"/>
    <xf numFmtId="0" fontId="23" fillId="25" borderId="0" xfId="48" applyFont="1" applyFill="1" applyAlignment="1">
      <alignment horizontal="left" vertical="center"/>
    </xf>
    <xf numFmtId="0" fontId="34" fillId="0" borderId="0" xfId="44" applyNumberFormat="1" applyFont="1" applyFill="1" applyAlignment="1">
      <alignment horizontal="center"/>
    </xf>
    <xf numFmtId="0" fontId="34" fillId="0" borderId="0" xfId="44" applyFont="1" applyFill="1" applyBorder="1" applyAlignment="1">
      <alignment horizontal="right" vertical="top" wrapText="1"/>
    </xf>
    <xf numFmtId="0" fontId="35" fillId="0" borderId="0" xfId="44" applyFont="1" applyFill="1" applyAlignment="1" applyProtection="1">
      <alignment horizontal="left" vertical="top" wrapText="1"/>
    </xf>
    <xf numFmtId="0" fontId="34" fillId="0" borderId="0" xfId="44" applyFont="1" applyFill="1" applyAlignment="1">
      <alignment vertical="top"/>
    </xf>
    <xf numFmtId="0" fontId="34" fillId="0" borderId="0" xfId="44" applyNumberFormat="1" applyFont="1" applyFill="1" applyBorder="1" applyAlignment="1" applyProtection="1">
      <alignment horizontal="right" wrapText="1"/>
    </xf>
    <xf numFmtId="0" fontId="34" fillId="0" borderId="10" xfId="44" applyNumberFormat="1" applyFont="1" applyFill="1" applyBorder="1" applyAlignment="1" applyProtection="1">
      <alignment horizontal="right" wrapText="1"/>
    </xf>
    <xf numFmtId="0" fontId="35" fillId="0" borderId="0" xfId="44" applyFont="1" applyFill="1" applyBorder="1" applyAlignment="1">
      <alignment vertical="top" wrapText="1"/>
    </xf>
    <xf numFmtId="0" fontId="35" fillId="0" borderId="0" xfId="44" applyFont="1" applyFill="1" applyBorder="1" applyAlignment="1" applyProtection="1">
      <alignment horizontal="left" vertical="top" wrapText="1"/>
    </xf>
    <xf numFmtId="0" fontId="34" fillId="0" borderId="0" xfId="44" applyFont="1" applyFill="1" applyBorder="1"/>
    <xf numFmtId="0" fontId="35" fillId="0" borderId="10" xfId="44" applyFont="1" applyFill="1" applyBorder="1" applyAlignment="1" applyProtection="1">
      <alignment horizontal="left" vertical="top" wrapText="1"/>
    </xf>
    <xf numFmtId="167" fontId="23" fillId="0" borderId="0" xfId="67" applyFont="1" applyFill="1" applyBorder="1" applyAlignment="1">
      <alignment horizontal="right" vertical="top" wrapText="1"/>
    </xf>
    <xf numFmtId="0" fontId="22" fillId="0" borderId="0" xfId="66" applyFont="1" applyFill="1" applyBorder="1" applyAlignment="1" applyProtection="1">
      <alignment horizontal="left" vertical="top" wrapText="1"/>
    </xf>
    <xf numFmtId="168" fontId="23" fillId="0" borderId="0" xfId="66" applyNumberFormat="1" applyFont="1" applyFill="1" applyBorder="1" applyAlignment="1">
      <alignment horizontal="right" vertical="top" wrapText="1"/>
    </xf>
    <xf numFmtId="0" fontId="23" fillId="0" borderId="0" xfId="66" applyFont="1" applyFill="1" applyBorder="1" applyAlignment="1" applyProtection="1">
      <alignment horizontal="left" vertical="top" wrapText="1"/>
    </xf>
    <xf numFmtId="167" fontId="23" fillId="0" borderId="0" xfId="67" applyFont="1" applyFill="1" applyAlignment="1"/>
    <xf numFmtId="167" fontId="23" fillId="0" borderId="0" xfId="67" applyFont="1" applyFill="1" applyAlignment="1">
      <alignment horizontal="left" vertical="top" wrapText="1"/>
    </xf>
    <xf numFmtId="167" fontId="23" fillId="0" borderId="0" xfId="67" applyFont="1" applyFill="1" applyAlignment="1">
      <alignment horizontal="right" vertical="top" wrapText="1"/>
    </xf>
    <xf numFmtId="167" fontId="23" fillId="0" borderId="0" xfId="67" applyFont="1" applyFill="1"/>
    <xf numFmtId="0" fontId="23" fillId="0" borderId="0" xfId="67" applyNumberFormat="1" applyFont="1" applyFill="1"/>
    <xf numFmtId="167" fontId="23" fillId="0" borderId="0" xfId="67" applyFont="1" applyFill="1" applyAlignment="1">
      <alignment horizontal="right"/>
    </xf>
    <xf numFmtId="167" fontId="23" fillId="0" borderId="0" xfId="67" applyFont="1" applyFill="1" applyBorder="1" applyAlignment="1"/>
    <xf numFmtId="167" fontId="23" fillId="0" borderId="0" xfId="67" applyFont="1" applyFill="1" applyBorder="1"/>
    <xf numFmtId="0" fontId="23" fillId="0" borderId="0" xfId="67" applyNumberFormat="1" applyFont="1" applyFill="1" applyBorder="1" applyAlignment="1">
      <alignment wrapText="1"/>
    </xf>
    <xf numFmtId="0" fontId="23" fillId="0" borderId="0" xfId="67" quotePrefix="1" applyNumberFormat="1" applyFont="1" applyFill="1" applyAlignment="1">
      <alignment horizontal="right"/>
    </xf>
    <xf numFmtId="167" fontId="23" fillId="0" borderId="0" xfId="67" quotePrefix="1" applyFont="1" applyFill="1" applyAlignment="1">
      <alignment horizontal="right"/>
    </xf>
    <xf numFmtId="0" fontId="23" fillId="0" borderId="0" xfId="67" quotePrefix="1" applyNumberFormat="1" applyFont="1" applyFill="1"/>
    <xf numFmtId="0" fontId="34" fillId="0" borderId="0" xfId="51" applyFont="1" applyFill="1" applyBorder="1" applyAlignment="1">
      <alignment horizontal="right" vertical="top" wrapText="1"/>
    </xf>
    <xf numFmtId="0" fontId="34" fillId="0" borderId="0" xfId="51" applyFont="1" applyFill="1" applyBorder="1" applyAlignment="1" applyProtection="1">
      <alignment horizontal="left" vertical="top" wrapText="1"/>
    </xf>
    <xf numFmtId="0" fontId="35" fillId="0" borderId="0" xfId="51" applyFont="1" applyFill="1" applyBorder="1" applyAlignment="1" applyProtection="1">
      <alignment horizontal="left" vertical="top" wrapText="1"/>
    </xf>
    <xf numFmtId="0" fontId="34" fillId="0" borderId="10" xfId="61" applyNumberFormat="1" applyFont="1" applyFill="1" applyBorder="1" applyAlignment="1">
      <alignment horizontal="right" wrapText="1"/>
    </xf>
    <xf numFmtId="0" fontId="35" fillId="0" borderId="0" xfId="47" applyFont="1" applyFill="1" applyBorder="1" applyAlignment="1">
      <alignment vertical="top" wrapText="1"/>
    </xf>
    <xf numFmtId="0" fontId="23" fillId="0" borderId="0" xfId="44" applyNumberFormat="1" applyFont="1" applyFill="1" applyBorder="1" applyAlignment="1"/>
    <xf numFmtId="0" fontId="23" fillId="25" borderId="0" xfId="48" applyFont="1" applyFill="1" applyBorder="1" applyAlignment="1">
      <alignment horizontal="center"/>
    </xf>
    <xf numFmtId="0" fontId="23" fillId="25" borderId="0" xfId="44" applyFont="1" applyFill="1" applyAlignment="1">
      <alignment wrapText="1"/>
    </xf>
    <xf numFmtId="0" fontId="23" fillId="25" borderId="0" xfId="44" applyFont="1" applyFill="1" applyBorder="1" applyAlignment="1">
      <alignment horizontal="right"/>
    </xf>
    <xf numFmtId="0" fontId="22" fillId="25" borderId="0" xfId="44" applyFont="1" applyFill="1" applyBorder="1" applyAlignment="1" applyProtection="1">
      <alignment horizontal="left"/>
    </xf>
    <xf numFmtId="0" fontId="34" fillId="0" borderId="0" xfId="51" applyFont="1" applyFill="1" applyAlignment="1">
      <alignment vertical="center"/>
    </xf>
    <xf numFmtId="0" fontId="23" fillId="0" borderId="0" xfId="61" applyNumberFormat="1" applyFont="1" applyFill="1" applyBorder="1" applyAlignment="1" applyProtection="1">
      <alignment horizontal="right" vertical="center" wrapText="1"/>
    </xf>
    <xf numFmtId="49" fontId="23" fillId="0" borderId="0" xfId="50" applyNumberFormat="1" applyFont="1" applyFill="1" applyBorder="1" applyAlignment="1" applyProtection="1">
      <alignment horizontal="center"/>
    </xf>
    <xf numFmtId="0" fontId="34" fillId="0" borderId="14" xfId="0" applyFont="1" applyFill="1" applyBorder="1" applyAlignment="1">
      <alignment horizontal="left" vertical="top" wrapText="1"/>
    </xf>
    <xf numFmtId="43" fontId="34" fillId="0" borderId="0" xfId="61" applyNumberFormat="1" applyFont="1" applyFill="1" applyAlignment="1"/>
    <xf numFmtId="0" fontId="34" fillId="0" borderId="0" xfId="44" applyNumberFormat="1" applyFont="1" applyFill="1" applyBorder="1" applyAlignment="1">
      <alignment horizontal="right"/>
    </xf>
    <xf numFmtId="175" fontId="35" fillId="0" borderId="0" xfId="44" applyNumberFormat="1" applyFont="1" applyFill="1" applyBorder="1" applyAlignment="1">
      <alignment vertical="top" wrapText="1"/>
    </xf>
    <xf numFmtId="0" fontId="34" fillId="0" borderId="0" xfId="47" applyFont="1" applyFill="1" applyBorder="1" applyAlignment="1">
      <alignment vertical="top" wrapText="1"/>
    </xf>
    <xf numFmtId="0" fontId="34" fillId="0" borderId="0" xfId="47" applyFont="1" applyFill="1" applyBorder="1" applyAlignment="1">
      <alignment horizontal="right" vertical="top" wrapText="1"/>
    </xf>
    <xf numFmtId="0" fontId="34" fillId="0" borderId="0" xfId="47" applyFont="1" applyFill="1" applyBorder="1" applyAlignment="1">
      <alignment horizontal="left" vertical="top" wrapText="1"/>
    </xf>
    <xf numFmtId="0" fontId="34" fillId="0" borderId="0" xfId="44" applyNumberFormat="1" applyFont="1" applyFill="1" applyBorder="1" applyAlignment="1">
      <alignment horizontal="right" wrapText="1"/>
    </xf>
    <xf numFmtId="0" fontId="34" fillId="0" borderId="0" xfId="44" applyFont="1" applyFill="1" applyBorder="1" applyAlignment="1" applyProtection="1">
      <alignment horizontal="left" vertical="top" wrapText="1"/>
    </xf>
    <xf numFmtId="0" fontId="35" fillId="0" borderId="0" xfId="51" applyFont="1" applyFill="1" applyAlignment="1">
      <alignment vertical="top" wrapText="1"/>
    </xf>
    <xf numFmtId="0" fontId="34" fillId="0" borderId="0" xfId="51" applyFont="1" applyFill="1" applyAlignment="1" applyProtection="1">
      <alignment vertical="top" wrapText="1"/>
    </xf>
    <xf numFmtId="0" fontId="34" fillId="0" borderId="0" xfId="51" applyFont="1" applyFill="1" applyBorder="1" applyAlignment="1">
      <alignment vertical="top" wrapText="1"/>
    </xf>
    <xf numFmtId="168" fontId="34" fillId="0" borderId="0" xfId="44" applyNumberFormat="1" applyFont="1" applyFill="1" applyBorder="1" applyAlignment="1">
      <alignment vertical="top" wrapText="1"/>
    </xf>
    <xf numFmtId="49" fontId="34" fillId="0" borderId="0" xfId="51" applyNumberFormat="1" applyFont="1" applyFill="1" applyBorder="1" applyAlignment="1">
      <alignment horizontal="right" vertical="top" wrapText="1"/>
    </xf>
    <xf numFmtId="0" fontId="34" fillId="0" borderId="0" xfId="44" applyFont="1" applyFill="1" applyAlignment="1">
      <alignment horizontal="right" vertical="center"/>
    </xf>
    <xf numFmtId="0" fontId="34" fillId="0" borderId="0" xfId="44" applyFont="1" applyFill="1" applyBorder="1" applyAlignment="1" applyProtection="1">
      <alignment horizontal="left" vertical="center"/>
    </xf>
    <xf numFmtId="0" fontId="34" fillId="0" borderId="0" xfId="51" applyNumberFormat="1" applyFont="1" applyFill="1" applyAlignment="1">
      <alignment horizontal="right" wrapText="1"/>
    </xf>
    <xf numFmtId="0" fontId="35" fillId="0" borderId="0" xfId="51" applyFont="1" applyFill="1" applyBorder="1" applyAlignment="1">
      <alignment vertical="top" wrapText="1"/>
    </xf>
    <xf numFmtId="0" fontId="34" fillId="0" borderId="11" xfId="44" applyNumberFormat="1" applyFont="1" applyFill="1" applyBorder="1" applyAlignment="1">
      <alignment horizontal="right" wrapText="1"/>
    </xf>
    <xf numFmtId="0" fontId="34" fillId="24" borderId="0" xfId="51" applyFont="1" applyFill="1" applyAlignment="1"/>
    <xf numFmtId="0" fontId="34" fillId="24" borderId="0" xfId="51" applyFont="1" applyFill="1"/>
    <xf numFmtId="0" fontId="34" fillId="0" borderId="0" xfId="44" applyNumberFormat="1" applyFont="1" applyFill="1" applyAlignment="1">
      <alignment horizontal="right" wrapText="1"/>
    </xf>
    <xf numFmtId="49" fontId="34" fillId="0" borderId="0" xfId="44" applyNumberFormat="1" applyFont="1" applyFill="1" applyBorder="1" applyAlignment="1">
      <alignment horizontal="right" vertical="top" wrapText="1"/>
    </xf>
    <xf numFmtId="0" fontId="34" fillId="24" borderId="0" xfId="44" applyFont="1" applyFill="1"/>
    <xf numFmtId="0" fontId="34" fillId="24" borderId="0" xfId="44" applyFont="1" applyFill="1" applyAlignment="1"/>
    <xf numFmtId="0" fontId="34" fillId="0" borderId="0" xfId="44" applyNumberFormat="1" applyFont="1" applyFill="1" applyBorder="1" applyAlignment="1" applyProtection="1">
      <alignment horizontal="center"/>
    </xf>
    <xf numFmtId="0" fontId="23" fillId="0" borderId="0" xfId="48" applyFont="1" applyFill="1" applyBorder="1" applyAlignment="1">
      <alignment horizontal="center" vertical="top"/>
    </xf>
    <xf numFmtId="0" fontId="23" fillId="0" borderId="0" xfId="49" applyNumberFormat="1" applyFont="1" applyFill="1" applyBorder="1" applyAlignment="1" applyProtection="1"/>
    <xf numFmtId="0" fontId="35" fillId="0" borderId="0" xfId="44" applyFont="1" applyFill="1" applyBorder="1" applyAlignment="1" applyProtection="1">
      <alignment horizontal="center"/>
    </xf>
    <xf numFmtId="0" fontId="25" fillId="0" borderId="0" xfId="0" applyFont="1" applyFill="1" applyBorder="1" applyAlignment="1">
      <alignment horizontal="right"/>
    </xf>
    <xf numFmtId="0" fontId="35" fillId="0" borderId="0" xfId="44" applyNumberFormat="1" applyFont="1" applyFill="1" applyBorder="1" applyAlignment="1" applyProtection="1">
      <alignment horizontal="center"/>
    </xf>
    <xf numFmtId="0" fontId="23" fillId="25" borderId="0" xfId="49" applyNumberFormat="1" applyFont="1" applyFill="1" applyBorder="1" applyAlignment="1" applyProtection="1"/>
    <xf numFmtId="0" fontId="23" fillId="0" borderId="0" xfId="67" applyNumberFormat="1" applyFont="1" applyFill="1" applyBorder="1"/>
    <xf numFmtId="1" fontId="23" fillId="0" borderId="0" xfId="44" applyNumberFormat="1" applyFont="1" applyFill="1" applyBorder="1"/>
    <xf numFmtId="0" fontId="34" fillId="0" borderId="0" xfId="44" applyFont="1" applyFill="1" applyBorder="1" applyAlignment="1" applyProtection="1">
      <alignment horizontal="center"/>
    </xf>
    <xf numFmtId="0" fontId="24" fillId="0" borderId="0" xfId="0" applyFont="1" applyFill="1" applyBorder="1" applyAlignment="1">
      <alignment horizontal="center"/>
    </xf>
    <xf numFmtId="0" fontId="25" fillId="0" borderId="0" xfId="0" applyFont="1" applyFill="1" applyBorder="1" applyAlignment="1">
      <alignment horizontal="center"/>
    </xf>
    <xf numFmtId="0" fontId="23" fillId="0" borderId="13" xfId="50" applyFont="1" applyFill="1" applyBorder="1" applyProtection="1"/>
    <xf numFmtId="0" fontId="23" fillId="0" borderId="0" xfId="47" applyNumberFormat="1" applyFont="1" applyFill="1" applyBorder="1"/>
    <xf numFmtId="0" fontId="34" fillId="0" borderId="0" xfId="50" applyNumberFormat="1" applyFont="1" applyFill="1" applyBorder="1" applyProtection="1"/>
    <xf numFmtId="0" fontId="34" fillId="0" borderId="0" xfId="50" applyNumberFormat="1" applyFont="1" applyFill="1" applyBorder="1" applyAlignment="1" applyProtection="1">
      <alignment horizontal="right"/>
    </xf>
    <xf numFmtId="0" fontId="34" fillId="0" borderId="0" xfId="44" applyFont="1" applyFill="1" applyBorder="1" applyAlignment="1">
      <alignment vertical="top"/>
    </xf>
    <xf numFmtId="0" fontId="34" fillId="0" borderId="0" xfId="44" applyFont="1" applyFill="1" applyBorder="1" applyAlignment="1">
      <alignment horizontal="right" vertical="top"/>
    </xf>
    <xf numFmtId="0" fontId="36" fillId="0" borderId="0" xfId="44" applyFont="1" applyFill="1" applyBorder="1" applyAlignment="1">
      <alignment vertical="top"/>
    </xf>
    <xf numFmtId="0" fontId="34" fillId="0" borderId="0" xfId="44" applyFont="1" applyFill="1" applyBorder="1" applyAlignment="1">
      <alignment horizontal="center" vertical="top" wrapText="1"/>
    </xf>
    <xf numFmtId="0" fontId="22" fillId="0" borderId="0" xfId="45" applyFont="1" applyFill="1" applyBorder="1" applyAlignment="1" applyProtection="1">
      <alignment horizontal="center" vertical="center" wrapText="1"/>
    </xf>
    <xf numFmtId="0" fontId="22" fillId="0" borderId="11" xfId="28" applyNumberFormat="1" applyFont="1" applyFill="1" applyBorder="1" applyAlignment="1" applyProtection="1">
      <alignment horizontal="right" wrapText="1"/>
    </xf>
    <xf numFmtId="165" fontId="22" fillId="0" borderId="0" xfId="28" applyFont="1" applyFill="1" applyBorder="1" applyAlignment="1">
      <alignment horizontal="right"/>
    </xf>
    <xf numFmtId="0" fontId="25" fillId="0" borderId="12" xfId="0" applyFont="1" applyFill="1" applyBorder="1" applyAlignment="1">
      <alignment horizontal="center"/>
    </xf>
    <xf numFmtId="0" fontId="23" fillId="0" borderId="11" xfId="0" applyFont="1" applyFill="1" applyBorder="1" applyAlignment="1">
      <alignment horizontal="center"/>
    </xf>
    <xf numFmtId="0" fontId="25" fillId="0" borderId="12" xfId="0" applyNumberFormat="1" applyFont="1" applyFill="1" applyBorder="1" applyAlignment="1">
      <alignment horizontal="right"/>
    </xf>
    <xf numFmtId="0" fontId="25" fillId="0" borderId="0" xfId="0" applyFont="1" applyFill="1" applyBorder="1" applyAlignment="1">
      <alignment horizontal="right"/>
    </xf>
    <xf numFmtId="165" fontId="23" fillId="0" borderId="0" xfId="28" applyFont="1" applyFill="1" applyBorder="1" applyAlignment="1">
      <alignment horizontal="right"/>
    </xf>
    <xf numFmtId="165" fontId="23" fillId="0" borderId="0" xfId="28" applyFont="1" applyFill="1" applyBorder="1" applyAlignment="1">
      <alignment horizontal="right" wrapText="1"/>
    </xf>
    <xf numFmtId="0" fontId="22" fillId="0" borderId="0" xfId="0" applyFont="1" applyFill="1" applyBorder="1" applyAlignment="1">
      <alignment horizontal="right" wrapText="1"/>
    </xf>
    <xf numFmtId="165" fontId="23" fillId="0" borderId="10" xfId="28" applyFont="1" applyFill="1" applyBorder="1" applyAlignment="1">
      <alignment horizontal="right" wrapText="1"/>
    </xf>
    <xf numFmtId="0" fontId="23" fillId="0" borderId="0" xfId="0" applyFont="1" applyFill="1" applyBorder="1" applyAlignment="1">
      <alignment horizontal="left"/>
    </xf>
    <xf numFmtId="0" fontId="23" fillId="0" borderId="0" xfId="48" applyNumberFormat="1" applyFont="1" applyFill="1" applyBorder="1" applyAlignment="1">
      <alignment horizontal="left"/>
    </xf>
    <xf numFmtId="0" fontId="23" fillId="0" borderId="0" xfId="66" applyFont="1" applyFill="1" applyBorder="1" applyAlignment="1">
      <alignment horizontal="center" vertical="top" wrapText="1"/>
    </xf>
    <xf numFmtId="0" fontId="23" fillId="0" borderId="0" xfId="66" applyFont="1" applyFill="1" applyBorder="1" applyAlignment="1">
      <alignment horizontal="left" vertical="top" wrapText="1"/>
    </xf>
    <xf numFmtId="0" fontId="34" fillId="0" borderId="0" xfId="47" applyFont="1" applyFill="1" applyBorder="1" applyAlignment="1">
      <alignment horizontal="left" vertical="top" wrapText="1"/>
    </xf>
    <xf numFmtId="165" fontId="22" fillId="0" borderId="0" xfId="28" applyFont="1" applyFill="1" applyBorder="1" applyAlignment="1">
      <alignment horizontal="right" wrapText="1"/>
    </xf>
    <xf numFmtId="0" fontId="22" fillId="0" borderId="0" xfId="28" applyNumberFormat="1" applyFont="1" applyFill="1" applyBorder="1" applyAlignment="1">
      <alignment horizontal="right"/>
    </xf>
    <xf numFmtId="0" fontId="34" fillId="0" borderId="0" xfId="44" applyNumberFormat="1" applyFont="1" applyFill="1" applyBorder="1" applyAlignment="1">
      <alignment horizontal="center"/>
    </xf>
    <xf numFmtId="0" fontId="34" fillId="0" borderId="0" xfId="44" applyNumberFormat="1" applyFont="1" applyFill="1" applyBorder="1" applyAlignment="1" applyProtection="1">
      <alignment horizontal="center" wrapText="1"/>
    </xf>
    <xf numFmtId="0" fontId="34" fillId="0" borderId="0" xfId="61" applyNumberFormat="1" applyFont="1" applyFill="1" applyBorder="1" applyAlignment="1" applyProtection="1">
      <alignment horizontal="center" wrapText="1"/>
    </xf>
    <xf numFmtId="0" fontId="34" fillId="0" borderId="0" xfId="61" applyNumberFormat="1" applyFont="1" applyFill="1" applyAlignment="1" applyProtection="1">
      <alignment horizontal="center" wrapText="1"/>
    </xf>
    <xf numFmtId="0" fontId="23" fillId="25" borderId="0" xfId="0" applyFont="1" applyFill="1" applyAlignment="1">
      <alignment horizontal="right"/>
    </xf>
    <xf numFmtId="0" fontId="24" fillId="25" borderId="0" xfId="0" applyFont="1" applyFill="1" applyBorder="1" applyAlignment="1">
      <alignment horizontal="right"/>
    </xf>
    <xf numFmtId="0" fontId="23" fillId="25" borderId="10" xfId="0" applyFont="1" applyFill="1" applyBorder="1"/>
    <xf numFmtId="0" fontId="22" fillId="25" borderId="10" xfId="0" applyFont="1" applyFill="1" applyBorder="1" applyAlignment="1">
      <alignment horizontal="right"/>
    </xf>
    <xf numFmtId="0" fontId="22" fillId="25" borderId="0" xfId="0" applyFont="1" applyFill="1" applyAlignment="1">
      <alignment horizontal="left"/>
    </xf>
    <xf numFmtId="0" fontId="22" fillId="25" borderId="0" xfId="0" applyFont="1" applyFill="1"/>
    <xf numFmtId="0" fontId="22" fillId="25" borderId="0" xfId="0" applyFont="1" applyFill="1" applyBorder="1" applyAlignment="1">
      <alignment horizontal="center"/>
    </xf>
    <xf numFmtId="0" fontId="23" fillId="25" borderId="0" xfId="0" applyFont="1" applyFill="1" applyAlignment="1">
      <alignment horizontal="left"/>
    </xf>
    <xf numFmtId="0" fontId="23" fillId="25" borderId="10" xfId="0" applyFont="1" applyFill="1" applyBorder="1" applyAlignment="1">
      <alignment horizontal="center"/>
    </xf>
    <xf numFmtId="0" fontId="23" fillId="25" borderId="10" xfId="0" applyFont="1" applyFill="1" applyBorder="1" applyAlignment="1">
      <alignment horizontal="right"/>
    </xf>
    <xf numFmtId="0" fontId="23" fillId="25" borderId="0" xfId="0" applyFont="1" applyFill="1" applyAlignment="1">
      <alignment horizontal="center"/>
    </xf>
    <xf numFmtId="0" fontId="25" fillId="25" borderId="0" xfId="0" applyFont="1" applyFill="1" applyBorder="1" applyAlignment="1">
      <alignment horizontal="right"/>
    </xf>
    <xf numFmtId="0" fontId="23" fillId="25" borderId="13" xfId="0" applyFont="1" applyFill="1" applyBorder="1" applyAlignment="1">
      <alignment horizontal="right"/>
    </xf>
    <xf numFmtId="0" fontId="25" fillId="25" borderId="13" xfId="0" applyFont="1" applyFill="1" applyBorder="1" applyAlignment="1">
      <alignment horizontal="right"/>
    </xf>
    <xf numFmtId="0" fontId="22" fillId="25" borderId="13" xfId="0" applyFont="1" applyFill="1" applyBorder="1" applyAlignment="1">
      <alignment horizontal="center"/>
    </xf>
    <xf numFmtId="0" fontId="22" fillId="25" borderId="13" xfId="0" applyFont="1" applyFill="1" applyBorder="1" applyAlignment="1">
      <alignment horizontal="right"/>
    </xf>
    <xf numFmtId="165" fontId="34" fillId="0" borderId="0" xfId="28" applyFont="1" applyFill="1" applyBorder="1" applyAlignment="1">
      <alignment horizontal="right"/>
    </xf>
    <xf numFmtId="165" fontId="34" fillId="0" borderId="0" xfId="28" applyFont="1" applyFill="1" applyBorder="1" applyAlignment="1" applyProtection="1">
      <alignment horizontal="right"/>
    </xf>
    <xf numFmtId="165" fontId="34" fillId="0" borderId="10" xfId="28" applyFont="1" applyFill="1" applyBorder="1" applyAlignment="1">
      <alignment horizontal="right"/>
    </xf>
    <xf numFmtId="165" fontId="34" fillId="0" borderId="11" xfId="28" applyFont="1" applyFill="1" applyBorder="1" applyAlignment="1" applyProtection="1">
      <alignment horizontal="right"/>
    </xf>
    <xf numFmtId="165" fontId="34" fillId="0" borderId="10" xfId="28" applyFont="1" applyFill="1" applyBorder="1" applyAlignment="1" applyProtection="1">
      <alignment horizontal="right"/>
    </xf>
    <xf numFmtId="165" fontId="34" fillId="0" borderId="0" xfId="28" applyFont="1" applyFill="1" applyAlignment="1">
      <alignment horizontal="right"/>
    </xf>
    <xf numFmtId="165" fontId="34" fillId="0" borderId="11" xfId="28" applyFont="1" applyFill="1" applyBorder="1" applyAlignment="1">
      <alignment horizontal="right"/>
    </xf>
    <xf numFmtId="165" fontId="34" fillId="0" borderId="0" xfId="28" applyFont="1" applyFill="1" applyAlignment="1" applyProtection="1">
      <alignment horizontal="right"/>
    </xf>
    <xf numFmtId="0" fontId="34" fillId="0" borderId="0" xfId="51" applyNumberFormat="1" applyFont="1" applyFill="1" applyBorder="1" applyAlignment="1">
      <alignment horizontal="right" wrapText="1"/>
    </xf>
    <xf numFmtId="168" fontId="34" fillId="0" borderId="0" xfId="51" applyNumberFormat="1" applyFont="1" applyFill="1" applyBorder="1" applyAlignment="1">
      <alignment vertical="top" wrapText="1"/>
    </xf>
    <xf numFmtId="0" fontId="23" fillId="0" borderId="0" xfId="66" applyFont="1" applyFill="1" applyBorder="1" applyAlignment="1">
      <alignment horizontal="left" vertical="top"/>
    </xf>
    <xf numFmtId="0" fontId="34" fillId="0" borderId="0" xfId="47" applyFont="1" applyFill="1" applyBorder="1" applyAlignment="1">
      <alignment horizontal="center" vertical="top" wrapText="1"/>
    </xf>
    <xf numFmtId="0" fontId="34" fillId="0" borderId="0" xfId="47" applyFont="1" applyFill="1" applyBorder="1" applyAlignment="1">
      <alignment horizontal="left" vertical="top"/>
    </xf>
    <xf numFmtId="49" fontId="34" fillId="0" borderId="0" xfId="50" applyNumberFormat="1" applyFont="1" applyFill="1" applyBorder="1" applyAlignment="1" applyProtection="1">
      <alignment horizontal="center" vertical="top"/>
    </xf>
    <xf numFmtId="43" fontId="23" fillId="0" borderId="0" xfId="61" applyFont="1" applyFill="1" applyBorder="1" applyAlignment="1">
      <alignment horizontal="right"/>
    </xf>
    <xf numFmtId="0" fontId="23" fillId="25" borderId="0" xfId="44" applyFont="1" applyFill="1" applyBorder="1" applyAlignment="1">
      <alignment horizontal="center"/>
    </xf>
    <xf numFmtId="0" fontId="25" fillId="0" borderId="0" xfId="0" applyFont="1" applyFill="1" applyAlignment="1">
      <alignment horizontal="center"/>
    </xf>
    <xf numFmtId="0" fontId="23" fillId="0" borderId="0" xfId="44" applyFont="1" applyFill="1" applyAlignment="1">
      <alignment horizontal="left"/>
    </xf>
    <xf numFmtId="0" fontId="35" fillId="0" borderId="0" xfId="44" applyNumberFormat="1" applyFont="1" applyFill="1" applyBorder="1" applyAlignment="1" applyProtection="1">
      <alignment horizontal="center"/>
    </xf>
    <xf numFmtId="0" fontId="23" fillId="0" borderId="0" xfId="46" applyFont="1" applyFill="1" applyAlignment="1" applyProtection="1">
      <alignment horizontal="right" vertical="top"/>
    </xf>
    <xf numFmtId="0" fontId="23" fillId="0" borderId="0" xfId="0" applyFont="1" applyFill="1" applyBorder="1" applyAlignment="1"/>
    <xf numFmtId="0" fontId="23" fillId="0" borderId="0" xfId="0" applyFont="1" applyFill="1" applyAlignment="1"/>
    <xf numFmtId="171" fontId="23" fillId="0" borderId="0" xfId="47" applyNumberFormat="1" applyFont="1" applyFill="1" applyBorder="1" applyAlignment="1">
      <alignment horizontal="right" vertical="top" wrapText="1"/>
    </xf>
    <xf numFmtId="0" fontId="23" fillId="0" borderId="12" xfId="48" applyFont="1" applyFill="1" applyBorder="1" applyAlignment="1">
      <alignment vertical="top"/>
    </xf>
    <xf numFmtId="0" fontId="23" fillId="0" borderId="0" xfId="44" applyFont="1" applyFill="1" applyAlignment="1">
      <alignment vertical="center"/>
    </xf>
    <xf numFmtId="0" fontId="23" fillId="0" borderId="0" xfId="48" applyNumberFormat="1" applyFont="1" applyFill="1" applyAlignment="1">
      <alignment vertical="center"/>
    </xf>
    <xf numFmtId="0" fontId="22" fillId="0" borderId="0" xfId="48" applyFont="1" applyFill="1" applyBorder="1" applyAlignment="1" applyProtection="1">
      <alignment horizontal="left"/>
    </xf>
    <xf numFmtId="43" fontId="23" fillId="0" borderId="0" xfId="61" applyFont="1" applyFill="1" applyBorder="1" applyAlignment="1" applyProtection="1">
      <alignment horizontal="center" wrapText="1"/>
    </xf>
    <xf numFmtId="0" fontId="23" fillId="0" borderId="0" xfId="44" applyFont="1" applyFill="1" applyBorder="1" applyAlignment="1">
      <alignment horizontal="right" vertical="top"/>
    </xf>
    <xf numFmtId="0" fontId="34" fillId="0" borderId="0" xfId="44" applyNumberFormat="1" applyFont="1" applyFill="1" applyBorder="1" applyAlignment="1">
      <alignment horizontal="center" wrapText="1"/>
    </xf>
    <xf numFmtId="0" fontId="34" fillId="0" borderId="0" xfId="61" applyNumberFormat="1" applyFont="1" applyFill="1" applyBorder="1" applyAlignment="1">
      <alignment horizontal="center" wrapText="1"/>
    </xf>
    <xf numFmtId="43" fontId="34" fillId="0" borderId="0" xfId="61" applyFont="1" applyFill="1" applyBorder="1" applyAlignment="1">
      <alignment horizontal="center" wrapText="1"/>
    </xf>
    <xf numFmtId="0" fontId="34" fillId="0" borderId="0" xfId="44" applyNumberFormat="1" applyFont="1" applyFill="1" applyAlignment="1">
      <alignment horizontal="center" wrapText="1"/>
    </xf>
    <xf numFmtId="0" fontId="34" fillId="0" borderId="0" xfId="51" applyNumberFormat="1" applyFont="1" applyFill="1" applyAlignment="1">
      <alignment horizontal="center" wrapText="1"/>
    </xf>
    <xf numFmtId="43" fontId="34" fillId="0" borderId="0" xfId="61" applyFont="1" applyFill="1" applyBorder="1" applyAlignment="1" applyProtection="1">
      <alignment horizontal="center" wrapText="1"/>
    </xf>
    <xf numFmtId="0" fontId="34" fillId="0" borderId="0" xfId="50" applyNumberFormat="1" applyFont="1" applyFill="1" applyBorder="1" applyAlignment="1" applyProtection="1">
      <alignment horizontal="center"/>
    </xf>
    <xf numFmtId="0" fontId="34" fillId="0" borderId="0" xfId="44" applyFont="1" applyFill="1" applyAlignment="1">
      <alignment horizontal="center"/>
    </xf>
    <xf numFmtId="165" fontId="23" fillId="0" borderId="0" xfId="28" applyFont="1" applyFill="1" applyBorder="1" applyAlignment="1">
      <alignment horizontal="center" wrapText="1"/>
    </xf>
    <xf numFmtId="0" fontId="23" fillId="0" borderId="0" xfId="44" applyFont="1" applyFill="1" applyBorder="1" applyAlignment="1">
      <alignment vertical="top"/>
    </xf>
    <xf numFmtId="0" fontId="23" fillId="0" borderId="0" xfId="44" applyFont="1" applyFill="1" applyAlignment="1">
      <alignment vertical="top"/>
    </xf>
    <xf numFmtId="0" fontId="23" fillId="0" borderId="0" xfId="44" applyFont="1" applyFill="1" applyAlignment="1">
      <alignment horizontal="right" vertical="top"/>
    </xf>
    <xf numFmtId="0" fontId="23" fillId="25" borderId="0" xfId="0" applyFont="1" applyFill="1" applyAlignment="1">
      <alignment vertical="center"/>
    </xf>
    <xf numFmtId="0" fontId="23" fillId="0" borderId="0" xfId="0" applyFont="1" applyFill="1" applyAlignment="1">
      <alignment horizontal="right" vertical="center"/>
    </xf>
    <xf numFmtId="0" fontId="23" fillId="0" borderId="10" xfId="0" applyFont="1" applyFill="1" applyBorder="1" applyAlignment="1">
      <alignment horizontal="center" vertical="center"/>
    </xf>
    <xf numFmtId="0" fontId="23" fillId="0" borderId="10" xfId="0" applyFont="1" applyFill="1" applyBorder="1" applyAlignment="1">
      <alignment horizontal="right" vertical="center"/>
    </xf>
    <xf numFmtId="0" fontId="25" fillId="0" borderId="0" xfId="0" applyNumberFormat="1" applyFont="1" applyFill="1" applyBorder="1" applyAlignment="1">
      <alignment horizontal="right"/>
    </xf>
    <xf numFmtId="43" fontId="23" fillId="0" borderId="0" xfId="61" applyFont="1" applyFill="1" applyBorder="1" applyAlignment="1" applyProtection="1">
      <alignment horizontal="right"/>
    </xf>
    <xf numFmtId="174" fontId="22" fillId="0" borderId="0" xfId="50" applyNumberFormat="1" applyFont="1" applyFill="1" applyBorder="1" applyAlignment="1" applyProtection="1">
      <alignment horizontal="right" vertical="top" wrapText="1"/>
    </xf>
    <xf numFmtId="43" fontId="23" fillId="0" borderId="10" xfId="61" applyFont="1" applyFill="1" applyBorder="1" applyAlignment="1" applyProtection="1">
      <alignment horizontal="right"/>
    </xf>
    <xf numFmtId="0" fontId="23" fillId="0" borderId="0" xfId="46" applyFont="1" applyFill="1" applyAlignment="1" applyProtection="1">
      <alignment vertical="top"/>
    </xf>
    <xf numFmtId="0" fontId="22" fillId="0" borderId="0" xfId="46" applyFont="1" applyFill="1" applyAlignment="1" applyProtection="1">
      <alignment horizontal="left" vertical="top" wrapText="1"/>
    </xf>
    <xf numFmtId="0" fontId="23" fillId="0" borderId="0" xfId="46" applyFont="1" applyFill="1" applyBorder="1" applyAlignment="1" applyProtection="1">
      <alignment vertical="top"/>
    </xf>
    <xf numFmtId="0" fontId="23" fillId="0" borderId="10" xfId="46" applyFont="1" applyFill="1" applyBorder="1" applyAlignment="1" applyProtection="1">
      <alignment vertical="top"/>
    </xf>
    <xf numFmtId="0" fontId="23" fillId="0" borderId="10" xfId="46" applyFont="1" applyFill="1" applyBorder="1" applyAlignment="1" applyProtection="1">
      <alignment horizontal="right" vertical="top"/>
    </xf>
    <xf numFmtId="0" fontId="22" fillId="0" borderId="0" xfId="46" applyFont="1" applyFill="1" applyBorder="1" applyAlignment="1" applyProtection="1">
      <alignment vertical="top" wrapText="1"/>
    </xf>
    <xf numFmtId="0" fontId="22" fillId="0" borderId="10" xfId="46" applyFont="1" applyFill="1" applyBorder="1" applyAlignment="1" applyProtection="1">
      <alignment vertical="top" wrapText="1"/>
    </xf>
    <xf numFmtId="0" fontId="23" fillId="0" borderId="0" xfId="48" applyFont="1" applyFill="1" applyBorder="1" applyAlignment="1" applyProtection="1">
      <alignment horizontal="center"/>
    </xf>
    <xf numFmtId="0" fontId="23" fillId="0" borderId="0" xfId="48" applyNumberFormat="1" applyFont="1" applyFill="1" applyAlignment="1" applyProtection="1">
      <alignment horizontal="center"/>
    </xf>
    <xf numFmtId="0" fontId="22" fillId="0" borderId="0" xfId="48" applyFont="1" applyFill="1"/>
    <xf numFmtId="43" fontId="23" fillId="0" borderId="0" xfId="61" applyFont="1" applyFill="1" applyAlignment="1">
      <alignment horizontal="right"/>
    </xf>
    <xf numFmtId="0" fontId="22" fillId="0" borderId="0" xfId="48" applyFont="1" applyFill="1" applyAlignment="1" applyProtection="1">
      <alignment horizontal="left"/>
    </xf>
    <xf numFmtId="0" fontId="23" fillId="0" borderId="10" xfId="48" applyFont="1" applyFill="1" applyBorder="1"/>
    <xf numFmtId="168" fontId="23" fillId="0" borderId="0" xfId="48" applyNumberFormat="1" applyFont="1" applyFill="1" applyBorder="1" applyAlignment="1">
      <alignment horizontal="right" vertical="top"/>
    </xf>
    <xf numFmtId="0" fontId="23" fillId="0" borderId="0" xfId="44" applyNumberFormat="1" applyFont="1" applyFill="1" applyBorder="1" applyAlignment="1">
      <alignment horizontal="left" vertical="top" wrapText="1"/>
    </xf>
    <xf numFmtId="0" fontId="22" fillId="0" borderId="0" xfId="44" applyNumberFormat="1" applyFont="1" applyFill="1" applyBorder="1" applyAlignment="1">
      <alignment horizontal="right" vertical="top" wrapText="1"/>
    </xf>
    <xf numFmtId="0" fontId="22" fillId="0" borderId="0" xfId="44" applyNumberFormat="1" applyFont="1" applyFill="1" applyBorder="1" applyAlignment="1" applyProtection="1">
      <alignment horizontal="left" vertical="top" wrapText="1"/>
    </xf>
    <xf numFmtId="0" fontId="23" fillId="0" borderId="0" xfId="44" applyNumberFormat="1" applyFont="1" applyFill="1" applyBorder="1" applyAlignment="1">
      <alignment horizontal="right" vertical="top" wrapText="1"/>
    </xf>
    <xf numFmtId="0" fontId="23" fillId="0" borderId="0" xfId="44" applyNumberFormat="1" applyFont="1" applyFill="1" applyBorder="1" applyAlignment="1" applyProtection="1">
      <alignment horizontal="left" vertical="top" wrapText="1"/>
    </xf>
    <xf numFmtId="0" fontId="23" fillId="0" borderId="0" xfId="44" applyNumberFormat="1" applyFont="1" applyFill="1" applyAlignment="1">
      <alignment horizontal="left" vertical="top" wrapText="1"/>
    </xf>
    <xf numFmtId="0" fontId="23" fillId="0" borderId="11" xfId="48" applyFont="1" applyFill="1" applyBorder="1" applyAlignment="1">
      <alignment horizontal="right" vertical="top" wrapText="1"/>
    </xf>
    <xf numFmtId="0" fontId="23" fillId="0" borderId="10" xfId="61" applyNumberFormat="1" applyFont="1" applyFill="1" applyBorder="1" applyAlignment="1" applyProtection="1">
      <alignment horizontal="right"/>
    </xf>
    <xf numFmtId="43" fontId="23" fillId="0" borderId="11" xfId="61" applyFont="1" applyFill="1" applyBorder="1" applyAlignment="1" applyProtection="1">
      <alignment horizontal="right"/>
    </xf>
    <xf numFmtId="0" fontId="23" fillId="0" borderId="0" xfId="44" applyFont="1" applyFill="1" applyAlignment="1">
      <alignment vertical="top" wrapText="1"/>
    </xf>
    <xf numFmtId="0" fontId="23" fillId="0" borderId="0" xfId="44" applyNumberFormat="1" applyFont="1" applyFill="1" applyAlignment="1">
      <alignment vertical="top" wrapText="1"/>
    </xf>
    <xf numFmtId="0" fontId="22" fillId="0" borderId="0" xfId="44" applyFont="1" applyFill="1" applyAlignment="1" applyProtection="1">
      <alignment horizontal="justify" vertical="justify"/>
    </xf>
    <xf numFmtId="49" fontId="23" fillId="0" borderId="0" xfId="44" applyNumberFormat="1" applyFont="1" applyFill="1" applyAlignment="1">
      <alignment horizontal="center"/>
    </xf>
    <xf numFmtId="0" fontId="22" fillId="0" borderId="0" xfId="44" applyNumberFormat="1" applyFont="1" applyFill="1" applyAlignment="1">
      <alignment vertical="top" wrapText="1"/>
    </xf>
    <xf numFmtId="0" fontId="22" fillId="0" borderId="0" xfId="44" applyFont="1" applyFill="1" applyAlignment="1" applyProtection="1">
      <alignment horizontal="justify" vertical="justify" wrapText="1"/>
    </xf>
    <xf numFmtId="0" fontId="23" fillId="0" borderId="0" xfId="44" applyFont="1" applyFill="1" applyAlignment="1">
      <alignment horizontal="justify" vertical="justify" wrapText="1"/>
    </xf>
    <xf numFmtId="0" fontId="23" fillId="0" borderId="0" xfId="44" applyFont="1" applyFill="1" applyBorder="1" applyAlignment="1">
      <alignment vertical="top" wrapText="1"/>
    </xf>
    <xf numFmtId="173" fontId="22" fillId="0" borderId="0" xfId="44" applyNumberFormat="1" applyFont="1" applyFill="1" applyBorder="1" applyAlignment="1">
      <alignment vertical="top" wrapText="1"/>
    </xf>
    <xf numFmtId="0" fontId="22" fillId="0" borderId="0" xfId="44" applyFont="1" applyFill="1" applyAlignment="1">
      <alignment vertical="top" wrapText="1"/>
    </xf>
    <xf numFmtId="0" fontId="23" fillId="0" borderId="0" xfId="44" applyNumberFormat="1" applyFont="1" applyFill="1" applyAlignment="1" applyProtection="1">
      <alignment horizontal="right"/>
    </xf>
    <xf numFmtId="0" fontId="22" fillId="0" borderId="0" xfId="44" applyFont="1" applyFill="1" applyBorder="1" applyAlignment="1">
      <alignment horizontal="left" vertical="top" wrapText="1"/>
    </xf>
    <xf numFmtId="0" fontId="23" fillId="0" borderId="0" xfId="44" applyFont="1" applyFill="1" applyBorder="1" applyAlignment="1">
      <alignment horizontal="justify" vertical="justify" wrapText="1"/>
    </xf>
    <xf numFmtId="173" fontId="22" fillId="0" borderId="0" xfId="44" applyNumberFormat="1" applyFont="1" applyFill="1" applyAlignment="1">
      <alignment vertical="top" wrapText="1"/>
    </xf>
    <xf numFmtId="0" fontId="23" fillId="0" borderId="10" xfId="44" applyFont="1" applyFill="1" applyBorder="1" applyAlignment="1">
      <alignment vertical="top" wrapText="1"/>
    </xf>
    <xf numFmtId="0" fontId="22" fillId="0" borderId="10" xfId="44" applyFont="1" applyFill="1" applyBorder="1" applyAlignment="1" applyProtection="1">
      <alignment horizontal="justify" vertical="justify" wrapText="1"/>
    </xf>
    <xf numFmtId="0" fontId="23" fillId="25" borderId="0" xfId="50" applyFont="1" applyFill="1" applyBorder="1" applyAlignment="1" applyProtection="1"/>
    <xf numFmtId="49" fontId="23" fillId="25" borderId="0" xfId="50" applyNumberFormat="1" applyFont="1" applyFill="1" applyBorder="1" applyAlignment="1" applyProtection="1">
      <alignment horizontal="center"/>
    </xf>
    <xf numFmtId="0" fontId="22" fillId="0" borderId="0" xfId="44" applyFont="1" applyFill="1" applyAlignment="1">
      <alignment horizontal="right" vertical="top" wrapText="1"/>
    </xf>
    <xf numFmtId="175" fontId="22" fillId="0" borderId="0" xfId="44" applyNumberFormat="1" applyFont="1" applyFill="1" applyBorder="1" applyAlignment="1">
      <alignment horizontal="right" vertical="top" wrapText="1"/>
    </xf>
    <xf numFmtId="185" fontId="23" fillId="0" borderId="0" xfId="44" applyNumberFormat="1" applyFont="1" applyFill="1" applyBorder="1" applyAlignment="1">
      <alignment horizontal="right" vertical="top" wrapText="1"/>
    </xf>
    <xf numFmtId="175" fontId="22" fillId="0" borderId="0" xfId="44" applyNumberFormat="1" applyFont="1" applyFill="1" applyAlignment="1">
      <alignment horizontal="right" vertical="top" wrapText="1"/>
    </xf>
    <xf numFmtId="0" fontId="23" fillId="0" borderId="0" xfId="47" applyFont="1" applyFill="1" applyBorder="1" applyAlignment="1">
      <alignment vertical="top" wrapText="1"/>
    </xf>
    <xf numFmtId="0" fontId="22" fillId="0" borderId="0" xfId="49" applyNumberFormat="1" applyFont="1" applyFill="1" applyBorder="1" applyAlignment="1">
      <alignment horizontal="left" vertical="top" wrapText="1"/>
    </xf>
    <xf numFmtId="0" fontId="23" fillId="0" borderId="0" xfId="48" applyNumberFormat="1" applyFont="1" applyFill="1" applyAlignment="1">
      <alignment horizontal="left" vertical="top" wrapText="1"/>
    </xf>
    <xf numFmtId="0" fontId="23" fillId="0" borderId="10" xfId="48" applyNumberFormat="1" applyFont="1" applyFill="1" applyBorder="1" applyAlignment="1" applyProtection="1">
      <alignment horizontal="right" wrapText="1"/>
    </xf>
    <xf numFmtId="0" fontId="22" fillId="0" borderId="0" xfId="48" applyNumberFormat="1" applyFont="1" applyFill="1" applyBorder="1" applyAlignment="1">
      <alignment horizontal="right" vertical="top" wrapText="1"/>
    </xf>
    <xf numFmtId="0" fontId="22" fillId="0" borderId="0" xfId="48" applyNumberFormat="1" applyFont="1" applyFill="1" applyBorder="1" applyAlignment="1" applyProtection="1">
      <alignment horizontal="left" vertical="top" wrapText="1"/>
    </xf>
    <xf numFmtId="0" fontId="23" fillId="0" borderId="0" xfId="48" applyNumberFormat="1" applyFont="1" applyFill="1" applyBorder="1" applyAlignment="1" applyProtection="1">
      <alignment horizontal="left" vertical="top" wrapText="1"/>
    </xf>
    <xf numFmtId="0" fontId="23" fillId="0" borderId="10" xfId="48" applyNumberFormat="1" applyFont="1" applyFill="1" applyBorder="1" applyAlignment="1">
      <alignment horizontal="right" vertical="top" wrapText="1"/>
    </xf>
    <xf numFmtId="184" fontId="22" fillId="0" borderId="0" xfId="48" applyNumberFormat="1" applyFont="1" applyFill="1" applyBorder="1" applyAlignment="1">
      <alignment horizontal="right" vertical="top" wrapText="1"/>
    </xf>
    <xf numFmtId="0" fontId="22" fillId="0" borderId="0" xfId="0" applyFont="1" applyFill="1" applyBorder="1" applyAlignment="1">
      <alignment horizontal="right" vertical="top"/>
    </xf>
    <xf numFmtId="179" fontId="23" fillId="0" borderId="0" xfId="48" applyNumberFormat="1" applyFont="1" applyFill="1" applyBorder="1" applyAlignment="1">
      <alignment horizontal="right" vertical="top" wrapText="1"/>
    </xf>
    <xf numFmtId="0" fontId="22" fillId="0" borderId="0" xfId="48" applyFont="1" applyFill="1" applyBorder="1" applyAlignment="1" applyProtection="1">
      <alignment vertical="top" wrapText="1"/>
    </xf>
    <xf numFmtId="168" fontId="23" fillId="0" borderId="0" xfId="44" applyNumberFormat="1" applyFont="1" applyFill="1" applyBorder="1" applyAlignment="1">
      <alignment vertical="top" wrapText="1"/>
    </xf>
    <xf numFmtId="175" fontId="22" fillId="0" borderId="0" xfId="44" applyNumberFormat="1" applyFont="1" applyFill="1" applyBorder="1" applyAlignment="1">
      <alignment vertical="top" wrapText="1"/>
    </xf>
    <xf numFmtId="0" fontId="22" fillId="0" borderId="0" xfId="44" applyNumberFormat="1" applyFont="1" applyFill="1" applyBorder="1" applyAlignment="1" applyProtection="1">
      <alignment horizontal="right" vertical="top" wrapText="1"/>
    </xf>
    <xf numFmtId="0" fontId="23" fillId="0" borderId="11" xfId="61" applyNumberFormat="1" applyFont="1" applyFill="1" applyBorder="1" applyAlignment="1" applyProtection="1">
      <alignment horizontal="right"/>
    </xf>
    <xf numFmtId="0" fontId="23" fillId="0" borderId="10" xfId="44" applyNumberFormat="1" applyFont="1" applyFill="1" applyBorder="1" applyAlignment="1">
      <alignment horizontal="left" vertical="top" wrapText="1"/>
    </xf>
    <xf numFmtId="0" fontId="22" fillId="0" borderId="10" xfId="44" applyNumberFormat="1" applyFont="1" applyFill="1" applyBorder="1" applyAlignment="1">
      <alignment horizontal="right" vertical="top" wrapText="1"/>
    </xf>
    <xf numFmtId="0" fontId="22" fillId="0" borderId="10" xfId="44" applyNumberFormat="1" applyFont="1" applyFill="1" applyBorder="1" applyAlignment="1">
      <alignment vertical="top" wrapText="1"/>
    </xf>
    <xf numFmtId="0" fontId="25" fillId="0" borderId="0" xfId="44" applyFont="1" applyFill="1" applyAlignment="1">
      <alignment vertical="top" wrapText="1"/>
    </xf>
    <xf numFmtId="0" fontId="24" fillId="0" borderId="0" xfId="44" applyFont="1" applyFill="1" applyAlignment="1" applyProtection="1">
      <alignment horizontal="left" vertical="top" wrapText="1"/>
    </xf>
    <xf numFmtId="0" fontId="25" fillId="0" borderId="11" xfId="61" applyNumberFormat="1" applyFont="1" applyFill="1" applyBorder="1" applyAlignment="1" applyProtection="1">
      <alignment horizontal="right" wrapText="1"/>
    </xf>
    <xf numFmtId="0" fontId="25" fillId="0" borderId="10" xfId="61" applyNumberFormat="1" applyFont="1" applyFill="1" applyBorder="1" applyAlignment="1" applyProtection="1">
      <alignment horizontal="right" wrapText="1"/>
    </xf>
    <xf numFmtId="0" fontId="23" fillId="0" borderId="0" xfId="0" applyFont="1" applyFill="1" applyBorder="1" applyAlignment="1">
      <alignment horizontal="right" vertical="center"/>
    </xf>
    <xf numFmtId="0" fontId="22" fillId="0" borderId="0" xfId="44" applyFont="1" applyFill="1" applyAlignment="1">
      <alignment horizontal="right"/>
    </xf>
    <xf numFmtId="0" fontId="22" fillId="0" borderId="0" xfId="66" applyFont="1" applyFill="1" applyAlignment="1" applyProtection="1">
      <alignment horizontal="left" vertical="top" wrapText="1"/>
    </xf>
    <xf numFmtId="0" fontId="23" fillId="0" borderId="10" xfId="48" applyNumberFormat="1" applyFont="1" applyFill="1" applyBorder="1"/>
    <xf numFmtId="0" fontId="22" fillId="0" borderId="0" xfId="44" applyFont="1" applyFill="1" applyBorder="1" applyAlignment="1">
      <alignment horizontal="right"/>
    </xf>
    <xf numFmtId="0" fontId="22" fillId="0" borderId="11" xfId="44" applyFont="1" applyFill="1" applyBorder="1" applyAlignment="1">
      <alignment horizontal="right"/>
    </xf>
    <xf numFmtId="0" fontId="23" fillId="0" borderId="0" xfId="50" applyFont="1" applyFill="1" applyAlignment="1" applyProtection="1"/>
    <xf numFmtId="0" fontId="23" fillId="0" borderId="0" xfId="0" applyNumberFormat="1" applyFont="1" applyFill="1" applyBorder="1" applyProtection="1"/>
    <xf numFmtId="0" fontId="23" fillId="0" borderId="0" xfId="0" applyNumberFormat="1" applyFont="1" applyFill="1" applyBorder="1" applyAlignment="1" applyProtection="1">
      <alignment horizontal="center"/>
    </xf>
    <xf numFmtId="0" fontId="23" fillId="0" borderId="0" xfId="46" applyFont="1" applyFill="1" applyAlignment="1" applyProtection="1">
      <alignment horizontal="center"/>
    </xf>
    <xf numFmtId="0" fontId="23" fillId="0" borderId="0" xfId="46" applyFont="1" applyFill="1" applyProtection="1"/>
    <xf numFmtId="0" fontId="23" fillId="0" borderId="0" xfId="46" applyFont="1" applyFill="1" applyAlignment="1" applyProtection="1">
      <alignment horizontal="left" vertical="top"/>
    </xf>
    <xf numFmtId="0" fontId="23" fillId="0" borderId="10" xfId="61" applyNumberFormat="1" applyFont="1" applyFill="1" applyBorder="1" applyAlignment="1" applyProtection="1">
      <alignment horizontal="right" vertical="center" wrapText="1"/>
    </xf>
    <xf numFmtId="0" fontId="23" fillId="0" borderId="0" xfId="51" applyNumberFormat="1" applyFont="1" applyFill="1" applyAlignment="1" applyProtection="1">
      <alignment horizontal="center"/>
    </xf>
    <xf numFmtId="0" fontId="23" fillId="0" borderId="0" xfId="48" applyFont="1" applyFill="1" applyAlignment="1">
      <alignment vertical="top"/>
    </xf>
    <xf numFmtId="0" fontId="23" fillId="0" borderId="10" xfId="48" applyFont="1" applyFill="1" applyBorder="1" applyAlignment="1">
      <alignment vertical="top"/>
    </xf>
    <xf numFmtId="0" fontId="23" fillId="0" borderId="10" xfId="48" applyFont="1" applyFill="1" applyBorder="1" applyAlignment="1">
      <alignment horizontal="right" vertical="center" wrapText="1"/>
    </xf>
    <xf numFmtId="0" fontId="22" fillId="0" borderId="0" xfId="48" applyFont="1" applyFill="1" applyAlignment="1" applyProtection="1">
      <alignment horizontal="left" vertical="center"/>
    </xf>
    <xf numFmtId="0" fontId="22" fillId="0" borderId="0" xfId="48" applyFont="1" applyFill="1" applyAlignment="1">
      <alignment vertical="center"/>
    </xf>
    <xf numFmtId="172" fontId="22" fillId="0" borderId="0" xfId="48" applyNumberFormat="1" applyFont="1" applyFill="1" applyAlignment="1">
      <alignment vertical="center"/>
    </xf>
    <xf numFmtId="170" fontId="23" fillId="0" borderId="0" xfId="48" applyNumberFormat="1" applyFont="1" applyFill="1" applyAlignment="1">
      <alignment vertical="center"/>
    </xf>
    <xf numFmtId="0" fontId="23" fillId="0" borderId="0" xfId="48" applyFont="1" applyFill="1" applyAlignment="1" applyProtection="1">
      <alignment horizontal="left" vertical="center"/>
    </xf>
    <xf numFmtId="171" fontId="23" fillId="0" borderId="0" xfId="48" applyNumberFormat="1" applyFont="1" applyFill="1" applyBorder="1" applyAlignment="1">
      <alignment horizontal="right" vertical="center"/>
    </xf>
    <xf numFmtId="0" fontId="23" fillId="0" borderId="0" xfId="48" applyFont="1" applyFill="1" applyBorder="1" applyAlignment="1" applyProtection="1">
      <alignment horizontal="left" vertical="center"/>
    </xf>
    <xf numFmtId="0" fontId="23" fillId="0" borderId="0" xfId="48" applyFont="1" applyFill="1" applyBorder="1" applyAlignment="1" applyProtection="1">
      <alignment vertical="top"/>
    </xf>
    <xf numFmtId="0" fontId="22" fillId="0" borderId="0" xfId="48" applyFont="1" applyFill="1" applyBorder="1" applyAlignment="1">
      <alignment vertical="center"/>
    </xf>
    <xf numFmtId="0" fontId="22" fillId="0" borderId="0" xfId="48" applyFont="1" applyFill="1" applyBorder="1" applyAlignment="1" applyProtection="1">
      <alignment horizontal="left" vertical="center"/>
    </xf>
    <xf numFmtId="0" fontId="23" fillId="0" borderId="10" xfId="48" applyFont="1" applyFill="1" applyBorder="1" applyAlignment="1">
      <alignment vertical="center"/>
    </xf>
    <xf numFmtId="0" fontId="22" fillId="0" borderId="10" xfId="48" applyFont="1" applyFill="1" applyBorder="1" applyAlignment="1" applyProtection="1">
      <alignment horizontal="left" vertical="center"/>
    </xf>
    <xf numFmtId="0" fontId="23" fillId="0" borderId="0" xfId="48" applyNumberFormat="1" applyFont="1" applyFill="1" applyAlignment="1" applyProtection="1">
      <alignment horizontal="left" vertical="center"/>
    </xf>
    <xf numFmtId="43" fontId="23" fillId="0" borderId="0" xfId="61" applyFont="1" applyFill="1" applyAlignment="1" applyProtection="1">
      <alignment horizontal="right" vertical="center"/>
    </xf>
    <xf numFmtId="0" fontId="23" fillId="0" borderId="0" xfId="48" applyNumberFormat="1" applyFont="1" applyFill="1" applyAlignment="1" applyProtection="1">
      <alignment horizontal="center" vertical="center"/>
    </xf>
    <xf numFmtId="43" fontId="23" fillId="0" borderId="0" xfId="61" applyFont="1" applyFill="1" applyAlignment="1">
      <alignment horizontal="right" vertical="center"/>
    </xf>
    <xf numFmtId="0" fontId="23" fillId="0" borderId="0" xfId="61" applyNumberFormat="1" applyFont="1" applyFill="1" applyAlignment="1" applyProtection="1">
      <alignment horizontal="right" vertical="center" wrapText="1"/>
    </xf>
    <xf numFmtId="0" fontId="23" fillId="0" borderId="0" xfId="48" applyNumberFormat="1" applyFont="1" applyFill="1" applyBorder="1" applyAlignment="1" applyProtection="1">
      <alignment horizontal="right" vertical="center"/>
    </xf>
    <xf numFmtId="43" fontId="23" fillId="0" borderId="0" xfId="61" applyFont="1" applyFill="1" applyBorder="1" applyAlignment="1" applyProtection="1">
      <alignment horizontal="right" vertical="center"/>
    </xf>
    <xf numFmtId="43" fontId="23" fillId="0" borderId="10" xfId="61" applyFont="1" applyFill="1" applyBorder="1" applyAlignment="1" applyProtection="1">
      <alignment horizontal="right" vertical="center" wrapText="1"/>
    </xf>
    <xf numFmtId="0" fontId="25" fillId="0" borderId="0" xfId="61" applyNumberFormat="1" applyFont="1" applyFill="1" applyBorder="1" applyAlignment="1" applyProtection="1">
      <alignment horizontal="right" wrapText="1"/>
    </xf>
    <xf numFmtId="49" fontId="23" fillId="0" borderId="0" xfId="48" applyNumberFormat="1" applyFont="1" applyFill="1" applyAlignment="1">
      <alignment horizontal="center" vertical="top"/>
    </xf>
    <xf numFmtId="0" fontId="23" fillId="25" borderId="0" xfId="49" applyNumberFormat="1" applyFont="1" applyFill="1" applyBorder="1" applyAlignment="1" applyProtection="1">
      <alignment horizontal="center"/>
    </xf>
    <xf numFmtId="0" fontId="23" fillId="0" borderId="13" xfId="0" applyFont="1" applyFill="1" applyBorder="1" applyAlignment="1"/>
    <xf numFmtId="0" fontId="23" fillId="0" borderId="0" xfId="44" applyFont="1" applyFill="1" applyBorder="1" applyAlignment="1" applyProtection="1">
      <alignment horizontal="left"/>
    </xf>
    <xf numFmtId="0" fontId="22" fillId="0" borderId="10" xfId="47" applyFont="1" applyFill="1" applyBorder="1" applyAlignment="1">
      <alignment horizontal="left" vertical="center" wrapText="1"/>
    </xf>
    <xf numFmtId="0" fontId="23" fillId="0" borderId="10" xfId="47" applyFont="1" applyFill="1" applyBorder="1" applyAlignment="1">
      <alignment horizontal="right" vertical="center" wrapText="1"/>
    </xf>
    <xf numFmtId="0" fontId="22" fillId="0" borderId="10" xfId="47" applyFont="1" applyFill="1" applyBorder="1" applyAlignment="1" applyProtection="1">
      <alignment horizontal="left" vertical="center" wrapText="1"/>
    </xf>
    <xf numFmtId="0" fontId="22" fillId="0" borderId="10" xfId="66" applyFont="1" applyFill="1" applyBorder="1" applyAlignment="1" applyProtection="1">
      <alignment horizontal="left" vertical="top" wrapText="1"/>
    </xf>
    <xf numFmtId="165" fontId="23" fillId="0" borderId="10" xfId="28" applyFont="1" applyFill="1" applyBorder="1" applyAlignment="1">
      <alignment horizontal="right"/>
    </xf>
    <xf numFmtId="0" fontId="23" fillId="0" borderId="10" xfId="44" applyNumberFormat="1" applyFont="1" applyFill="1" applyBorder="1"/>
    <xf numFmtId="0" fontId="23" fillId="25" borderId="10" xfId="48" applyNumberFormat="1" applyFont="1" applyFill="1" applyBorder="1"/>
    <xf numFmtId="178" fontId="22" fillId="0" borderId="0" xfId="48" applyNumberFormat="1" applyFont="1" applyFill="1" applyBorder="1" applyAlignment="1">
      <alignment horizontal="right" vertical="top" wrapText="1"/>
    </xf>
    <xf numFmtId="0" fontId="23" fillId="0" borderId="0" xfId="51" applyFont="1" applyFill="1" applyAlignment="1">
      <alignment vertical="top" wrapText="1"/>
    </xf>
    <xf numFmtId="168" fontId="23" fillId="0" borderId="0" xfId="51" applyNumberFormat="1" applyFont="1" applyFill="1" applyAlignment="1">
      <alignment vertical="top" wrapText="1"/>
    </xf>
    <xf numFmtId="0" fontId="23" fillId="0" borderId="0" xfId="51" applyFont="1" applyFill="1" applyAlignment="1" applyProtection="1">
      <alignment vertical="top" wrapText="1"/>
    </xf>
    <xf numFmtId="0" fontId="22" fillId="0" borderId="0" xfId="51" applyFont="1" applyFill="1" applyAlignment="1">
      <alignment vertical="top" wrapText="1"/>
    </xf>
    <xf numFmtId="165" fontId="22" fillId="0" borderId="11" xfId="28" applyFont="1" applyFill="1" applyBorder="1" applyAlignment="1" applyProtection="1">
      <alignment horizontal="right"/>
    </xf>
    <xf numFmtId="165" fontId="23" fillId="0" borderId="10" xfId="28" applyFont="1" applyFill="1" applyBorder="1" applyAlignment="1" applyProtection="1">
      <alignment horizontal="right" wrapText="1"/>
    </xf>
    <xf numFmtId="0" fontId="22" fillId="0" borderId="0" xfId="49" applyFont="1" applyFill="1" applyBorder="1" applyAlignment="1">
      <alignment horizontal="left" vertical="top" wrapText="1"/>
    </xf>
    <xf numFmtId="0" fontId="23" fillId="0" borderId="0" xfId="28" applyNumberFormat="1" applyFont="1" applyFill="1" applyBorder="1" applyAlignment="1">
      <alignment horizontal="right" wrapText="1"/>
    </xf>
    <xf numFmtId="0" fontId="23" fillId="0" borderId="10" xfId="28" applyNumberFormat="1" applyFont="1" applyFill="1" applyBorder="1" applyAlignment="1">
      <alignment horizontal="right" wrapText="1"/>
    </xf>
    <xf numFmtId="165" fontId="25" fillId="0" borderId="0" xfId="28" applyFont="1" applyFill="1" applyBorder="1" applyAlignment="1">
      <alignment horizontal="right"/>
    </xf>
    <xf numFmtId="165" fontId="23" fillId="0" borderId="11" xfId="28" applyFont="1" applyFill="1" applyBorder="1" applyAlignment="1">
      <alignment horizontal="right"/>
    </xf>
    <xf numFmtId="165" fontId="22" fillId="0" borderId="0" xfId="28" applyFont="1" applyFill="1" applyBorder="1" applyAlignment="1" applyProtection="1">
      <alignment vertical="center" wrapText="1"/>
    </xf>
    <xf numFmtId="165" fontId="23" fillId="0" borderId="11" xfId="28" applyFont="1" applyFill="1" applyBorder="1" applyAlignment="1" applyProtection="1">
      <alignment horizontal="right"/>
    </xf>
    <xf numFmtId="0" fontId="23" fillId="0" borderId="0" xfId="67" applyNumberFormat="1" applyFont="1" applyFill="1" applyBorder="1" applyAlignment="1"/>
    <xf numFmtId="0" fontId="23" fillId="0" borderId="11" xfId="44" applyNumberFormat="1" applyFont="1" applyFill="1" applyBorder="1"/>
    <xf numFmtId="0" fontId="23" fillId="0" borderId="0" xfId="48" applyFont="1" applyFill="1" applyBorder="1" applyAlignment="1">
      <alignment horizontal="left" vertical="top"/>
    </xf>
    <xf numFmtId="0" fontId="23" fillId="25" borderId="11" xfId="48" applyNumberFormat="1" applyFont="1" applyFill="1" applyBorder="1"/>
    <xf numFmtId="0" fontId="22" fillId="0" borderId="0" xfId="0" applyNumberFormat="1" applyFont="1" applyFill="1" applyBorder="1" applyAlignment="1">
      <alignment horizontal="right"/>
    </xf>
    <xf numFmtId="0" fontId="23" fillId="25" borderId="0" xfId="48" applyNumberFormat="1" applyFont="1" applyFill="1" applyBorder="1" applyAlignment="1">
      <alignment horizontal="left" vertical="top"/>
    </xf>
    <xf numFmtId="0" fontId="23" fillId="0" borderId="0" xfId="47" applyNumberFormat="1" applyFont="1" applyFill="1" applyAlignment="1">
      <alignment horizontal="center"/>
    </xf>
    <xf numFmtId="0" fontId="22" fillId="0" borderId="0" xfId="46" applyFont="1" applyFill="1" applyBorder="1" applyAlignment="1" applyProtection="1">
      <alignment horizontal="right" vertical="top"/>
    </xf>
    <xf numFmtId="174" fontId="22" fillId="0" borderId="0" xfId="46" applyNumberFormat="1" applyFont="1" applyFill="1" applyBorder="1" applyAlignment="1" applyProtection="1">
      <alignment horizontal="right" vertical="top"/>
    </xf>
    <xf numFmtId="0" fontId="22" fillId="0" borderId="0" xfId="0" applyFont="1" applyFill="1" applyAlignment="1">
      <alignment wrapText="1"/>
    </xf>
    <xf numFmtId="0" fontId="25" fillId="0" borderId="0" xfId="0" applyFont="1" applyFill="1" applyBorder="1" applyAlignment="1">
      <alignment horizontal="right" wrapText="1"/>
    </xf>
    <xf numFmtId="0" fontId="23" fillId="25" borderId="0" xfId="48" applyFont="1" applyFill="1" applyAlignment="1">
      <alignment wrapText="1"/>
    </xf>
    <xf numFmtId="0" fontId="22" fillId="0" borderId="0" xfId="44" applyFont="1" applyFill="1" applyBorder="1" applyAlignment="1" applyProtection="1">
      <alignment horizontal="left" vertical="center"/>
    </xf>
    <xf numFmtId="182" fontId="23" fillId="0" borderId="0" xfId="61" applyNumberFormat="1" applyFont="1" applyFill="1" applyBorder="1" applyAlignment="1" applyProtection="1">
      <alignment horizontal="center" wrapText="1"/>
    </xf>
    <xf numFmtId="0" fontId="23" fillId="0" borderId="0" xfId="48" applyNumberFormat="1" applyFont="1" applyFill="1" applyAlignment="1">
      <alignment horizontal="center"/>
    </xf>
    <xf numFmtId="0" fontId="23" fillId="0" borderId="11" xfId="48" applyNumberFormat="1" applyFont="1" applyFill="1" applyBorder="1"/>
    <xf numFmtId="0" fontId="23" fillId="0" borderId="11" xfId="48" applyFont="1" applyFill="1" applyBorder="1"/>
    <xf numFmtId="49" fontId="24" fillId="0" borderId="0" xfId="0" applyNumberFormat="1" applyFont="1" applyFill="1" applyBorder="1" applyAlignment="1">
      <alignment horizontal="center"/>
    </xf>
    <xf numFmtId="49" fontId="22" fillId="0" borderId="0" xfId="0" applyNumberFormat="1" applyFont="1" applyFill="1" applyBorder="1" applyAlignment="1">
      <alignment horizontal="center"/>
    </xf>
    <xf numFmtId="49" fontId="23" fillId="0" borderId="0" xfId="0" applyNumberFormat="1" applyFont="1" applyFill="1" applyBorder="1" applyAlignment="1">
      <alignment horizontal="center"/>
    </xf>
    <xf numFmtId="49" fontId="23" fillId="0" borderId="0" xfId="0" applyNumberFormat="1" applyFont="1" applyFill="1" applyAlignment="1">
      <alignment horizontal="center"/>
    </xf>
    <xf numFmtId="49" fontId="25" fillId="0" borderId="0" xfId="0" applyNumberFormat="1" applyFont="1" applyFill="1" applyBorder="1" applyAlignment="1">
      <alignment horizontal="center"/>
    </xf>
    <xf numFmtId="0" fontId="25" fillId="0" borderId="0" xfId="0" applyFont="1" applyFill="1" applyAlignment="1">
      <alignment horizontal="center" vertical="top"/>
    </xf>
    <xf numFmtId="0" fontId="23" fillId="0" borderId="0" xfId="48" applyFont="1" applyFill="1" applyBorder="1" applyAlignment="1" applyProtection="1">
      <alignment horizontal="left" vertical="top" wrapText="1"/>
    </xf>
    <xf numFmtId="0" fontId="22" fillId="25" borderId="11" xfId="28" applyNumberFormat="1" applyFont="1" applyFill="1" applyBorder="1" applyAlignment="1" applyProtection="1">
      <alignment horizontal="right" wrapText="1"/>
    </xf>
    <xf numFmtId="0" fontId="23" fillId="0" borderId="0" xfId="0" applyFont="1" applyFill="1" applyBorder="1" applyAlignment="1">
      <alignment horizontal="center" vertical="center"/>
    </xf>
    <xf numFmtId="0" fontId="25" fillId="0" borderId="0" xfId="0" applyFont="1" applyFill="1" applyAlignment="1">
      <alignment wrapText="1"/>
    </xf>
    <xf numFmtId="0" fontId="23" fillId="0" borderId="0" xfId="61" applyNumberFormat="1" applyFont="1" applyFill="1" applyBorder="1" applyAlignment="1" applyProtection="1">
      <alignment horizontal="center"/>
    </xf>
    <xf numFmtId="0" fontId="23" fillId="0" borderId="0" xfId="48" applyNumberFormat="1" applyFont="1" applyFill="1" applyAlignment="1">
      <alignment horizontal="right" vertical="top" wrapText="1"/>
    </xf>
    <xf numFmtId="0" fontId="23" fillId="0" borderId="0" xfId="48" applyFont="1" applyFill="1" applyAlignment="1">
      <alignment horizontal="left" vertical="center"/>
    </xf>
    <xf numFmtId="0" fontId="23" fillId="0" borderId="0" xfId="48" applyNumberFormat="1" applyFont="1" applyFill="1" applyAlignment="1">
      <alignment horizontal="center" vertical="center"/>
    </xf>
    <xf numFmtId="165" fontId="23" fillId="0" borderId="0" xfId="28" applyFont="1" applyFill="1" applyBorder="1" applyAlignment="1" applyProtection="1">
      <alignment horizontal="right" wrapText="1"/>
    </xf>
    <xf numFmtId="0" fontId="22" fillId="0" borderId="0" xfId="44" applyFont="1" applyFill="1" applyBorder="1" applyAlignment="1">
      <alignment horizontal="right" vertical="center"/>
    </xf>
    <xf numFmtId="0" fontId="23" fillId="0" borderId="11" xfId="48" applyNumberFormat="1" applyFont="1" applyFill="1" applyBorder="1" applyAlignment="1">
      <alignment vertical="center"/>
    </xf>
    <xf numFmtId="0" fontId="22" fillId="0" borderId="0" xfId="0" applyFont="1" applyFill="1" applyBorder="1" applyAlignment="1">
      <alignment horizontal="right" vertical="center"/>
    </xf>
    <xf numFmtId="167" fontId="23" fillId="0" borderId="0" xfId="67" applyFont="1" applyFill="1" applyAlignment="1">
      <alignment vertical="center"/>
    </xf>
    <xf numFmtId="0" fontId="22" fillId="0" borderId="0" xfId="0" applyFont="1" applyFill="1" applyAlignment="1">
      <alignment horizontal="left" vertical="center"/>
    </xf>
    <xf numFmtId="0" fontId="22" fillId="0" borderId="0" xfId="0" applyFont="1" applyFill="1" applyAlignment="1">
      <alignment vertical="center"/>
    </xf>
    <xf numFmtId="0" fontId="22" fillId="0" borderId="0" xfId="0" applyFont="1" applyFill="1" applyBorder="1" applyAlignment="1">
      <alignment horizontal="center" vertical="center"/>
    </xf>
    <xf numFmtId="0" fontId="23" fillId="0" borderId="0" xfId="0" applyFont="1" applyFill="1" applyAlignment="1">
      <alignment vertical="center"/>
    </xf>
    <xf numFmtId="43" fontId="23" fillId="0" borderId="0" xfId="61" applyFont="1" applyFill="1" applyAlignment="1">
      <alignment horizontal="center"/>
    </xf>
    <xf numFmtId="49" fontId="23" fillId="0" borderId="0" xfId="48" applyNumberFormat="1" applyFont="1" applyFill="1" applyAlignment="1">
      <alignment horizontal="center" vertical="center"/>
    </xf>
    <xf numFmtId="0" fontId="23" fillId="25" borderId="0" xfId="44" applyFont="1" applyFill="1" applyAlignment="1">
      <alignment vertical="top"/>
    </xf>
    <xf numFmtId="165" fontId="23" fillId="0" borderId="10" xfId="28" applyFont="1" applyFill="1" applyBorder="1" applyAlignment="1" applyProtection="1">
      <alignment horizontal="center" vertical="center"/>
    </xf>
    <xf numFmtId="167" fontId="25" fillId="0" borderId="12" xfId="67" applyFont="1" applyFill="1" applyBorder="1" applyAlignment="1"/>
    <xf numFmtId="165" fontId="25" fillId="0" borderId="12" xfId="28" applyFont="1" applyFill="1" applyBorder="1"/>
    <xf numFmtId="167" fontId="25" fillId="0" borderId="12" xfId="67" applyFont="1" applyFill="1" applyBorder="1"/>
    <xf numFmtId="167" fontId="23" fillId="0" borderId="11" xfId="67" applyFont="1" applyFill="1" applyBorder="1" applyAlignment="1"/>
    <xf numFmtId="167" fontId="23" fillId="0" borderId="11" xfId="67" applyFont="1" applyFill="1" applyBorder="1"/>
    <xf numFmtId="49" fontId="23" fillId="0" borderId="0" xfId="46" applyNumberFormat="1" applyFont="1" applyFill="1" applyBorder="1" applyAlignment="1" applyProtection="1">
      <alignment horizontal="right" vertical="top"/>
    </xf>
    <xf numFmtId="0" fontId="23" fillId="25" borderId="0" xfId="48" applyNumberFormat="1" applyFont="1" applyFill="1" applyBorder="1" applyAlignment="1">
      <alignment horizontal="left"/>
    </xf>
    <xf numFmtId="165" fontId="23" fillId="0" borderId="10" xfId="28" applyFont="1" applyFill="1" applyBorder="1" applyAlignment="1" applyProtection="1">
      <alignment horizontal="right"/>
    </xf>
    <xf numFmtId="165" fontId="23" fillId="0" borderId="11" xfId="28" applyFont="1" applyFill="1" applyBorder="1" applyAlignment="1" applyProtection="1"/>
    <xf numFmtId="165" fontId="23" fillId="0" borderId="0" xfId="28" applyFont="1" applyFill="1" applyBorder="1" applyAlignment="1" applyProtection="1">
      <alignment horizontal="right"/>
    </xf>
    <xf numFmtId="165" fontId="23" fillId="0" borderId="11" xfId="28" applyFont="1" applyFill="1" applyBorder="1"/>
    <xf numFmtId="165" fontId="25" fillId="0" borderId="11" xfId="28" applyFont="1" applyFill="1" applyBorder="1" applyAlignment="1">
      <alignment horizontal="right"/>
    </xf>
    <xf numFmtId="0" fontId="23" fillId="0" borderId="0" xfId="51" applyNumberFormat="1" applyFont="1" applyFill="1" applyBorder="1" applyAlignment="1" applyProtection="1">
      <alignment horizontal="left" vertical="top" wrapText="1"/>
    </xf>
    <xf numFmtId="0" fontId="22" fillId="0" borderId="13" xfId="0" applyFont="1" applyFill="1" applyBorder="1" applyAlignment="1">
      <alignment horizontal="center" wrapText="1"/>
    </xf>
    <xf numFmtId="0" fontId="23" fillId="0" borderId="0" xfId="46" applyFont="1" applyFill="1" applyAlignment="1" applyProtection="1">
      <alignment wrapText="1"/>
    </xf>
    <xf numFmtId="171" fontId="23" fillId="0" borderId="0" xfId="46" applyNumberFormat="1" applyFont="1" applyFill="1" applyBorder="1" applyAlignment="1" applyProtection="1">
      <alignment horizontal="right" vertical="top"/>
    </xf>
    <xf numFmtId="0" fontId="23" fillId="0" borderId="0" xfId="46" applyFont="1" applyFill="1" applyBorder="1" applyAlignment="1" applyProtection="1">
      <alignment vertical="top" wrapText="1"/>
    </xf>
    <xf numFmtId="0" fontId="22" fillId="0" borderId="0" xfId="46" applyFont="1" applyFill="1" applyAlignment="1" applyProtection="1">
      <alignment vertical="top" wrapText="1"/>
    </xf>
    <xf numFmtId="0" fontId="23" fillId="0" borderId="0" xfId="49" applyNumberFormat="1" applyFont="1" applyFill="1" applyBorder="1" applyAlignment="1" applyProtection="1">
      <alignment wrapText="1"/>
    </xf>
    <xf numFmtId="0" fontId="23" fillId="0" borderId="0" xfId="51" applyNumberFormat="1" applyFont="1" applyFill="1" applyAlignment="1" applyProtection="1">
      <alignment wrapText="1"/>
    </xf>
    <xf numFmtId="0" fontId="23" fillId="0" borderId="0" xfId="50" applyFont="1" applyFill="1" applyAlignment="1" applyProtection="1">
      <alignment wrapText="1"/>
    </xf>
    <xf numFmtId="0" fontId="23" fillId="0" borderId="0" xfId="48" applyFont="1" applyFill="1" applyBorder="1" applyAlignment="1">
      <alignment wrapText="1"/>
    </xf>
    <xf numFmtId="0" fontId="22" fillId="0" borderId="0" xfId="51" applyFont="1" applyFill="1" applyAlignment="1">
      <alignment horizontal="right" vertical="top" wrapText="1"/>
    </xf>
    <xf numFmtId="0" fontId="23" fillId="0" borderId="0" xfId="51" applyFont="1" applyFill="1" applyAlignment="1">
      <alignment horizontal="right" vertical="top" wrapText="1"/>
    </xf>
    <xf numFmtId="171" fontId="23" fillId="0" borderId="0" xfId="44" applyNumberFormat="1" applyFont="1" applyFill="1" applyBorder="1" applyAlignment="1">
      <alignment vertical="top" wrapText="1"/>
    </xf>
    <xf numFmtId="0" fontId="22" fillId="0" borderId="0" xfId="44" applyFont="1" applyFill="1" applyBorder="1" applyAlignment="1" applyProtection="1">
      <alignment horizontal="left" vertical="justify" wrapText="1"/>
    </xf>
    <xf numFmtId="187" fontId="23" fillId="0" borderId="0" xfId="48" applyNumberFormat="1" applyFont="1" applyFill="1" applyBorder="1" applyAlignment="1">
      <alignment horizontal="right" vertical="top" wrapText="1"/>
    </xf>
    <xf numFmtId="0" fontId="23" fillId="0" borderId="0" xfId="48" applyFont="1" applyFill="1" applyBorder="1" applyAlignment="1">
      <alignment vertical="center"/>
    </xf>
    <xf numFmtId="0" fontId="22" fillId="0" borderId="0" xfId="44" applyFont="1" applyFill="1" applyBorder="1" applyAlignment="1" applyProtection="1">
      <alignment vertical="top" wrapText="1"/>
    </xf>
    <xf numFmtId="175" fontId="23" fillId="0" borderId="0" xfId="44" applyNumberFormat="1" applyFont="1" applyFill="1" applyBorder="1" applyAlignment="1">
      <alignment horizontal="right" vertical="top" wrapText="1"/>
    </xf>
    <xf numFmtId="0" fontId="22" fillId="0" borderId="0" xfId="49" applyFont="1" applyFill="1" applyBorder="1" applyAlignment="1">
      <alignment horizontal="left" vertical="top"/>
    </xf>
    <xf numFmtId="0" fontId="25" fillId="0" borderId="0" xfId="44" applyFont="1" applyFill="1" applyAlignment="1">
      <alignment vertical="top"/>
    </xf>
    <xf numFmtId="0" fontId="24" fillId="0" borderId="0" xfId="44" applyFont="1" applyFill="1" applyAlignment="1">
      <alignment horizontal="right" vertical="top"/>
    </xf>
    <xf numFmtId="0" fontId="25" fillId="0" borderId="0" xfId="44" applyFont="1" applyFill="1" applyAlignment="1">
      <alignment horizontal="right" vertical="top"/>
    </xf>
    <xf numFmtId="0" fontId="25" fillId="0" borderId="0" xfId="44" applyFont="1" applyFill="1" applyBorder="1" applyAlignment="1">
      <alignment vertical="top"/>
    </xf>
    <xf numFmtId="189" fontId="24" fillId="0" borderId="0" xfId="44" applyNumberFormat="1" applyFont="1" applyFill="1" applyBorder="1" applyAlignment="1">
      <alignment horizontal="right" vertical="top"/>
    </xf>
    <xf numFmtId="0" fontId="24" fillId="0" borderId="0" xfId="44" applyFont="1" applyFill="1" applyBorder="1" applyAlignment="1">
      <alignment vertical="top" wrapText="1"/>
    </xf>
    <xf numFmtId="171" fontId="25" fillId="0" borderId="0" xfId="44" applyNumberFormat="1" applyFont="1" applyFill="1" applyBorder="1" applyAlignment="1">
      <alignment horizontal="right" vertical="top"/>
    </xf>
    <xf numFmtId="0" fontId="25" fillId="0" borderId="0" xfId="44" applyFont="1" applyFill="1" applyBorder="1" applyAlignment="1">
      <alignment vertical="top" wrapText="1"/>
    </xf>
    <xf numFmtId="0" fontId="24" fillId="0" borderId="0" xfId="44" applyFont="1" applyFill="1" applyBorder="1" applyAlignment="1">
      <alignment horizontal="right" vertical="top"/>
    </xf>
    <xf numFmtId="0" fontId="24" fillId="0" borderId="0" xfId="44" applyFont="1" applyFill="1" applyBorder="1" applyAlignment="1" applyProtection="1">
      <alignment horizontal="left" vertical="top" wrapText="1"/>
    </xf>
    <xf numFmtId="0" fontId="25" fillId="0" borderId="0" xfId="51" applyFont="1" applyFill="1" applyBorder="1" applyAlignment="1">
      <alignment vertical="top"/>
    </xf>
    <xf numFmtId="0" fontId="25" fillId="0" borderId="10" xfId="51" applyFont="1" applyFill="1" applyBorder="1" applyAlignment="1">
      <alignment vertical="top"/>
    </xf>
    <xf numFmtId="0" fontId="23" fillId="0" borderId="10" xfId="44" applyFont="1" applyFill="1" applyBorder="1" applyAlignment="1">
      <alignment horizontal="right" vertical="top"/>
    </xf>
    <xf numFmtId="0" fontId="24" fillId="0" borderId="10" xfId="44" applyFont="1" applyFill="1" applyBorder="1" applyAlignment="1" applyProtection="1">
      <alignment horizontal="left" vertical="top"/>
    </xf>
    <xf numFmtId="0" fontId="24" fillId="0" borderId="0" xfId="44" applyFont="1" applyFill="1" applyBorder="1" applyAlignment="1" applyProtection="1">
      <alignment horizontal="left" vertical="top"/>
    </xf>
    <xf numFmtId="0" fontId="23" fillId="0" borderId="0" xfId="0" applyFont="1" applyFill="1" applyAlignment="1">
      <alignment vertical="top"/>
    </xf>
    <xf numFmtId="0" fontId="23" fillId="0" borderId="11" xfId="46" applyFont="1" applyFill="1" applyBorder="1" applyAlignment="1" applyProtection="1">
      <alignment vertical="top"/>
    </xf>
    <xf numFmtId="0" fontId="23" fillId="0" borderId="11" xfId="46" applyFont="1" applyFill="1" applyBorder="1" applyAlignment="1" applyProtection="1">
      <alignment horizontal="right" vertical="top"/>
    </xf>
    <xf numFmtId="0" fontId="23" fillId="0" borderId="10" xfId="46" applyFont="1" applyFill="1" applyBorder="1" applyProtection="1"/>
    <xf numFmtId="0" fontId="22" fillId="0" borderId="11" xfId="46" applyFont="1" applyFill="1" applyBorder="1" applyAlignment="1" applyProtection="1">
      <alignment vertical="top" wrapText="1"/>
    </xf>
    <xf numFmtId="0" fontId="23" fillId="0" borderId="10" xfId="51" applyNumberFormat="1" applyFont="1" applyFill="1" applyBorder="1" applyProtection="1"/>
    <xf numFmtId="0" fontId="23" fillId="0" borderId="15" xfId="51" applyNumberFormat="1" applyFont="1" applyFill="1" applyBorder="1" applyAlignment="1" applyProtection="1">
      <alignment horizontal="left" vertical="top"/>
    </xf>
    <xf numFmtId="0" fontId="23" fillId="0" borderId="12" xfId="48" applyNumberFormat="1" applyFont="1" applyFill="1" applyBorder="1"/>
    <xf numFmtId="0" fontId="22" fillId="0" borderId="0" xfId="0" applyFont="1" applyFill="1" applyAlignment="1">
      <alignment horizontal="right"/>
    </xf>
    <xf numFmtId="0" fontId="23" fillId="0" borderId="10" xfId="48" applyNumberFormat="1" applyFont="1" applyFill="1" applyBorder="1" applyAlignment="1">
      <alignment horizontal="left" vertical="top" wrapText="1"/>
    </xf>
    <xf numFmtId="0" fontId="22" fillId="0" borderId="10" xfId="48" applyNumberFormat="1" applyFont="1" applyFill="1" applyBorder="1" applyAlignment="1" applyProtection="1">
      <alignment horizontal="left" vertical="top" wrapText="1"/>
    </xf>
    <xf numFmtId="0" fontId="23" fillId="0" borderId="0" xfId="0" applyFont="1" applyFill="1" applyBorder="1" applyAlignment="1">
      <alignment horizontal="right" vertical="top"/>
    </xf>
    <xf numFmtId="0" fontId="23" fillId="25" borderId="0" xfId="48" applyFont="1" applyFill="1" applyBorder="1" applyAlignment="1">
      <alignment horizontal="left" vertical="top"/>
    </xf>
    <xf numFmtId="0" fontId="23" fillId="0" borderId="0" xfId="44" applyFont="1" applyFill="1" applyBorder="1" applyAlignment="1">
      <alignment horizontal="left" vertical="top"/>
    </xf>
    <xf numFmtId="0" fontId="23" fillId="0" borderId="0" xfId="48" applyFont="1" applyFill="1" applyBorder="1" applyAlignment="1">
      <alignment horizontal="left"/>
    </xf>
    <xf numFmtId="0" fontId="22" fillId="0" borderId="0" xfId="0" applyFont="1" applyFill="1" applyBorder="1" applyAlignment="1">
      <alignment vertical="top" wrapText="1"/>
    </xf>
    <xf numFmtId="0" fontId="22" fillId="0" borderId="10" xfId="48" applyFont="1" applyFill="1" applyBorder="1"/>
    <xf numFmtId="175" fontId="22" fillId="0" borderId="0" xfId="44" applyNumberFormat="1" applyFont="1" applyFill="1" applyAlignment="1">
      <alignment horizontal="right"/>
    </xf>
    <xf numFmtId="0" fontId="23" fillId="0" borderId="10" xfId="44" applyFont="1" applyFill="1" applyBorder="1" applyAlignment="1">
      <alignment horizontal="left"/>
    </xf>
    <xf numFmtId="0" fontId="23" fillId="0" borderId="10" xfId="44" applyFont="1" applyFill="1" applyBorder="1" applyAlignment="1">
      <alignment horizontal="right"/>
    </xf>
    <xf numFmtId="171" fontId="23" fillId="0" borderId="0" xfId="44" applyNumberFormat="1" applyFont="1" applyFill="1" applyBorder="1" applyAlignment="1">
      <alignment horizontal="right" vertical="top"/>
    </xf>
    <xf numFmtId="0" fontId="25" fillId="0" borderId="0" xfId="44" applyFont="1" applyFill="1" applyAlignment="1">
      <alignment horizontal="left"/>
    </xf>
    <xf numFmtId="0" fontId="24" fillId="0" borderId="10" xfId="44" applyFont="1" applyFill="1" applyBorder="1" applyAlignment="1" applyProtection="1">
      <alignment horizontal="left"/>
    </xf>
    <xf numFmtId="0" fontId="22" fillId="0" borderId="0" xfId="44" applyFont="1" applyFill="1" applyAlignment="1">
      <alignment horizontal="right" vertical="center"/>
    </xf>
    <xf numFmtId="183" fontId="24" fillId="0" borderId="0" xfId="44" applyNumberFormat="1" applyFont="1" applyFill="1" applyAlignment="1">
      <alignment horizontal="right" vertical="center"/>
    </xf>
    <xf numFmtId="0" fontId="24" fillId="0" borderId="0" xfId="44" applyFont="1" applyFill="1" applyBorder="1" applyAlignment="1" applyProtection="1">
      <alignment horizontal="left" vertical="center"/>
    </xf>
    <xf numFmtId="0" fontId="25" fillId="0" borderId="0" xfId="44" applyFont="1" applyFill="1" applyAlignment="1">
      <alignment horizontal="right" vertical="center"/>
    </xf>
    <xf numFmtId="0" fontId="25" fillId="0" borderId="0" xfId="44" applyFont="1" applyFill="1" applyAlignment="1">
      <alignment vertical="center"/>
    </xf>
    <xf numFmtId="0" fontId="25" fillId="0" borderId="0" xfId="44" applyFont="1" applyFill="1" applyBorder="1" applyAlignment="1">
      <alignment horizontal="right" vertical="center"/>
    </xf>
    <xf numFmtId="0" fontId="25" fillId="0" borderId="0" xfId="44" applyFont="1" applyFill="1" applyBorder="1" applyAlignment="1" applyProtection="1">
      <alignment horizontal="left" vertical="center"/>
    </xf>
    <xf numFmtId="0" fontId="25" fillId="0" borderId="0" xfId="44" applyFont="1" applyFill="1" applyAlignment="1" applyProtection="1">
      <alignment horizontal="left" vertical="center"/>
    </xf>
    <xf numFmtId="0" fontId="25" fillId="0" borderId="0" xfId="44" applyFont="1" applyFill="1" applyBorder="1" applyAlignment="1">
      <alignment horizontal="left"/>
    </xf>
    <xf numFmtId="183" fontId="24" fillId="0" borderId="0" xfId="44" applyNumberFormat="1" applyFont="1" applyFill="1" applyBorder="1" applyAlignment="1">
      <alignment horizontal="right" vertical="center"/>
    </xf>
    <xf numFmtId="0" fontId="22" fillId="0" borderId="0" xfId="44" applyFont="1" applyFill="1" applyBorder="1" applyAlignment="1" applyProtection="1">
      <alignment horizontal="left" vertical="top"/>
    </xf>
    <xf numFmtId="0" fontId="23" fillId="0" borderId="10" xfId="44" applyFont="1" applyFill="1" applyBorder="1" applyAlignment="1">
      <alignment vertical="top"/>
    </xf>
    <xf numFmtId="0" fontId="22" fillId="0" borderId="10" xfId="44" applyFont="1" applyFill="1" applyBorder="1" applyAlignment="1" applyProtection="1">
      <alignment horizontal="left" vertical="top"/>
    </xf>
    <xf numFmtId="0" fontId="23" fillId="0" borderId="0" xfId="44" applyNumberFormat="1" applyFont="1" applyFill="1" applyAlignment="1" applyProtection="1">
      <alignment horizontal="left"/>
    </xf>
    <xf numFmtId="175" fontId="22" fillId="0" borderId="0" xfId="44" applyNumberFormat="1" applyFont="1" applyFill="1" applyBorder="1" applyAlignment="1">
      <alignment horizontal="right"/>
    </xf>
    <xf numFmtId="181" fontId="23" fillId="0" borderId="0" xfId="44" applyNumberFormat="1" applyFont="1" applyFill="1" applyBorder="1" applyAlignment="1">
      <alignment horizontal="right"/>
    </xf>
    <xf numFmtId="0" fontId="23" fillId="0" borderId="11" xfId="44" applyFont="1" applyFill="1" applyBorder="1"/>
    <xf numFmtId="0" fontId="23" fillId="0" borderId="0" xfId="48" applyNumberFormat="1" applyFont="1" applyFill="1" applyBorder="1" applyAlignment="1">
      <alignment horizontal="right" vertical="top"/>
    </xf>
    <xf numFmtId="167" fontId="23" fillId="0" borderId="0" xfId="67" applyFont="1" applyFill="1" applyBorder="1" applyAlignment="1">
      <alignment horizontal="left" vertical="top" wrapText="1"/>
    </xf>
    <xf numFmtId="0" fontId="23" fillId="0" borderId="12" xfId="44" applyFont="1" applyFill="1" applyBorder="1"/>
    <xf numFmtId="0" fontId="23" fillId="0" borderId="10" xfId="67" applyNumberFormat="1" applyFont="1" applyFill="1" applyBorder="1"/>
    <xf numFmtId="0" fontId="23" fillId="25" borderId="10" xfId="44" applyFont="1" applyFill="1" applyBorder="1" applyAlignment="1"/>
    <xf numFmtId="0" fontId="23" fillId="0" borderId="0" xfId="48" applyFont="1" applyFill="1" applyAlignment="1">
      <alignment horizontal="left" vertical="top" wrapText="1"/>
    </xf>
    <xf numFmtId="0" fontId="24" fillId="0" borderId="0" xfId="28" applyNumberFormat="1" applyFont="1" applyFill="1" applyBorder="1" applyAlignment="1">
      <alignment horizontal="right"/>
    </xf>
    <xf numFmtId="0" fontId="23" fillId="0" borderId="0" xfId="48" applyFont="1" applyFill="1" applyAlignment="1">
      <alignment horizontal="center" vertical="top"/>
    </xf>
    <xf numFmtId="0" fontId="23" fillId="25" borderId="11" xfId="48" applyFont="1" applyFill="1" applyBorder="1"/>
    <xf numFmtId="0" fontId="23" fillId="0" borderId="11" xfId="67" applyNumberFormat="1" applyFont="1" applyFill="1" applyBorder="1"/>
    <xf numFmtId="49" fontId="23" fillId="0" borderId="0" xfId="67" applyNumberFormat="1" applyFont="1" applyFill="1"/>
    <xf numFmtId="0" fontId="23" fillId="0" borderId="0" xfId="48" applyFont="1" applyFill="1" applyBorder="1" applyAlignment="1">
      <alignment horizontal="center" vertical="top" wrapText="1"/>
    </xf>
    <xf numFmtId="0" fontId="22" fillId="0" borderId="0" xfId="48" applyNumberFormat="1" applyFont="1" applyFill="1" applyBorder="1" applyAlignment="1" applyProtection="1">
      <alignment horizontal="left" vertical="top"/>
    </xf>
    <xf numFmtId="0" fontId="23" fillId="25" borderId="12" xfId="48" applyNumberFormat="1" applyFont="1" applyFill="1" applyBorder="1"/>
    <xf numFmtId="0" fontId="23" fillId="0" borderId="11" xfId="48" applyNumberFormat="1" applyFont="1" applyFill="1" applyBorder="1" applyAlignment="1">
      <alignment horizontal="left" vertical="top" wrapText="1"/>
    </xf>
    <xf numFmtId="0" fontId="23" fillId="0" borderId="11" xfId="48" applyNumberFormat="1" applyFont="1" applyFill="1" applyBorder="1" applyAlignment="1">
      <alignment horizontal="right" vertical="top" wrapText="1"/>
    </xf>
    <xf numFmtId="1" fontId="23" fillId="25" borderId="0" xfId="50" applyNumberFormat="1" applyFont="1" applyFill="1" applyBorder="1" applyProtection="1"/>
    <xf numFmtId="0" fontId="22" fillId="0" borderId="13" xfId="0" applyFont="1" applyFill="1" applyBorder="1" applyAlignment="1"/>
    <xf numFmtId="180" fontId="23" fillId="0" borderId="0" xfId="48" applyNumberFormat="1" applyFont="1" applyFill="1" applyAlignment="1">
      <alignment vertical="top"/>
    </xf>
    <xf numFmtId="43" fontId="23" fillId="0" borderId="0" xfId="61" applyFont="1" applyFill="1" applyAlignment="1">
      <alignment horizontal="right" vertical="top"/>
    </xf>
    <xf numFmtId="0" fontId="23" fillId="0" borderId="0" xfId="48" applyNumberFormat="1" applyFont="1" applyFill="1" applyAlignment="1">
      <alignment vertical="top"/>
    </xf>
    <xf numFmtId="0" fontId="25" fillId="0" borderId="0" xfId="0" applyFont="1" applyFill="1" applyAlignment="1">
      <alignment vertical="center" wrapText="1"/>
    </xf>
    <xf numFmtId="0" fontId="23" fillId="0" borderId="10" xfId="48" applyFont="1" applyFill="1" applyBorder="1" applyAlignment="1">
      <alignment horizontal="left" vertical="center"/>
    </xf>
    <xf numFmtId="0" fontId="25" fillId="0" borderId="0" xfId="0" applyFont="1" applyFill="1" applyAlignment="1">
      <alignment vertical="center"/>
    </xf>
    <xf numFmtId="165" fontId="23" fillId="0" borderId="0" xfId="28" applyFont="1" applyFill="1" applyBorder="1" applyAlignment="1">
      <alignment horizontal="right" vertical="center" wrapText="1"/>
    </xf>
    <xf numFmtId="0" fontId="22" fillId="0" borderId="11" xfId="28" applyNumberFormat="1" applyFont="1" applyFill="1" applyBorder="1" applyAlignment="1" applyProtection="1">
      <alignment horizontal="right" vertical="center" wrapText="1"/>
    </xf>
    <xf numFmtId="0" fontId="23" fillId="0" borderId="0" xfId="0" applyFont="1" applyFill="1" applyAlignment="1">
      <alignment horizontal="right" vertical="top"/>
    </xf>
    <xf numFmtId="0" fontId="23" fillId="0" borderId="0" xfId="0" applyFont="1" applyFill="1" applyAlignment="1">
      <alignment horizontal="left" vertical="top"/>
    </xf>
    <xf numFmtId="0" fontId="23" fillId="0" borderId="0" xfId="0" applyFont="1" applyFill="1" applyBorder="1" applyAlignment="1">
      <alignment horizontal="center" vertical="top"/>
    </xf>
    <xf numFmtId="0" fontId="23" fillId="0" borderId="0" xfId="48" applyNumberFormat="1" applyFont="1" applyFill="1" applyBorder="1" applyAlignment="1">
      <alignment vertical="top"/>
    </xf>
    <xf numFmtId="49" fontId="23" fillId="0" borderId="0" xfId="0" applyNumberFormat="1" applyFont="1" applyFill="1" applyBorder="1" applyAlignment="1">
      <alignment horizontal="center" vertical="top"/>
    </xf>
    <xf numFmtId="49" fontId="22" fillId="0" borderId="0"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180" fontId="23" fillId="0" borderId="0" xfId="48" applyNumberFormat="1" applyFont="1" applyFill="1" applyAlignment="1" applyProtection="1">
      <alignment horizontal="left" vertical="center"/>
    </xf>
    <xf numFmtId="182" fontId="23" fillId="0" borderId="0" xfId="48" applyNumberFormat="1" applyFont="1" applyFill="1" applyAlignment="1" applyProtection="1">
      <alignment horizontal="center" vertical="center"/>
    </xf>
    <xf numFmtId="165" fontId="22" fillId="0" borderId="0" xfId="28" applyFont="1" applyFill="1" applyBorder="1" applyAlignment="1">
      <alignment horizontal="center" vertical="center" wrapText="1"/>
    </xf>
    <xf numFmtId="0" fontId="23" fillId="25" borderId="0" xfId="48" applyNumberFormat="1" applyFont="1" applyFill="1" applyAlignment="1">
      <alignment vertical="center"/>
    </xf>
    <xf numFmtId="0" fontId="23" fillId="25" borderId="0" xfId="48" applyFont="1" applyFill="1" applyAlignment="1">
      <alignment vertical="center"/>
    </xf>
    <xf numFmtId="165" fontId="23" fillId="0" borderId="10" xfId="28" applyFont="1" applyFill="1" applyBorder="1" applyAlignment="1">
      <alignment horizontal="right" vertical="center" wrapText="1"/>
    </xf>
    <xf numFmtId="0" fontId="22" fillId="25" borderId="0" xfId="48" applyNumberFormat="1" applyFont="1" applyFill="1" applyBorder="1" applyAlignment="1" applyProtection="1"/>
    <xf numFmtId="0" fontId="24" fillId="25" borderId="0" xfId="0" applyFont="1" applyFill="1" applyBorder="1" applyAlignment="1"/>
    <xf numFmtId="0" fontId="22" fillId="25" borderId="0" xfId="0" applyFont="1" applyFill="1" applyBorder="1" applyAlignment="1"/>
    <xf numFmtId="0" fontId="23" fillId="25" borderId="0" xfId="0" applyFont="1" applyFill="1" applyAlignment="1"/>
    <xf numFmtId="0" fontId="25" fillId="25" borderId="0" xfId="0" applyFont="1" applyFill="1" applyBorder="1" applyAlignment="1"/>
    <xf numFmtId="0" fontId="23" fillId="25" borderId="0" xfId="48" applyFont="1" applyFill="1" applyAlignment="1">
      <alignment horizontal="center"/>
    </xf>
    <xf numFmtId="0" fontId="22" fillId="0" borderId="10" xfId="48" applyFont="1" applyFill="1" applyBorder="1" applyAlignment="1" applyProtection="1">
      <alignment horizontal="left" vertical="center" wrapText="1"/>
    </xf>
    <xf numFmtId="177" fontId="22" fillId="0" borderId="0" xfId="51" applyNumberFormat="1" applyFont="1" applyFill="1" applyBorder="1" applyAlignment="1">
      <alignment horizontal="right" vertical="top" wrapText="1"/>
    </xf>
    <xf numFmtId="173" fontId="22" fillId="0" borderId="0" xfId="48" applyNumberFormat="1" applyFont="1" applyFill="1"/>
    <xf numFmtId="0" fontId="23" fillId="0" borderId="0" xfId="48" applyFont="1" applyFill="1" applyAlignment="1" applyProtection="1">
      <alignment horizontal="left"/>
    </xf>
    <xf numFmtId="173" fontId="22" fillId="0" borderId="0" xfId="48" applyNumberFormat="1" applyFont="1" applyFill="1" applyBorder="1"/>
    <xf numFmtId="0" fontId="23" fillId="0" borderId="10" xfId="48" applyFont="1" applyFill="1" applyBorder="1" applyAlignment="1">
      <alignment horizontal="left"/>
    </xf>
    <xf numFmtId="0" fontId="22" fillId="0" borderId="10" xfId="48" applyFont="1" applyFill="1" applyBorder="1" applyAlignment="1" applyProtection="1">
      <alignment horizontal="left"/>
    </xf>
    <xf numFmtId="0" fontId="23" fillId="0" borderId="0" xfId="51" applyFont="1" applyFill="1" applyAlignment="1">
      <alignment horizontal="left" vertical="top"/>
    </xf>
    <xf numFmtId="186" fontId="22" fillId="0" borderId="0" xfId="51" applyNumberFormat="1" applyFont="1" applyFill="1" applyAlignment="1">
      <alignment horizontal="right" vertical="top" wrapText="1"/>
    </xf>
    <xf numFmtId="186" fontId="22" fillId="0" borderId="0" xfId="51" applyNumberFormat="1" applyFont="1" applyFill="1" applyBorder="1" applyAlignment="1">
      <alignment horizontal="right" vertical="top" wrapText="1"/>
    </xf>
    <xf numFmtId="190" fontId="22" fillId="0" borderId="0" xfId="51" applyNumberFormat="1" applyFont="1" applyFill="1" applyBorder="1" applyAlignment="1">
      <alignment horizontal="right" vertical="top" wrapText="1"/>
    </xf>
    <xf numFmtId="178" fontId="22" fillId="0" borderId="0" xfId="51" applyNumberFormat="1" applyFont="1" applyFill="1" applyBorder="1" applyAlignment="1">
      <alignment horizontal="right" vertical="top" wrapText="1"/>
    </xf>
    <xf numFmtId="0" fontId="23" fillId="0" borderId="11" xfId="44" applyFont="1" applyFill="1" applyBorder="1" applyAlignment="1" applyProtection="1">
      <alignment horizontal="left" vertical="top" wrapText="1"/>
    </xf>
    <xf numFmtId="0" fontId="23" fillId="25" borderId="0" xfId="46" applyFont="1" applyFill="1" applyBorder="1" applyAlignment="1" applyProtection="1">
      <alignment horizontal="left" vertical="top" wrapText="1"/>
    </xf>
    <xf numFmtId="188" fontId="22" fillId="0" borderId="0" xfId="47" applyNumberFormat="1" applyFont="1" applyFill="1" applyBorder="1" applyAlignment="1">
      <alignment horizontal="right" vertical="top" wrapText="1"/>
    </xf>
    <xf numFmtId="0" fontId="23" fillId="0" borderId="0" xfId="47" applyNumberFormat="1" applyFont="1" applyFill="1" applyBorder="1" applyAlignment="1">
      <alignment horizontal="right" vertical="top" wrapText="1"/>
    </xf>
    <xf numFmtId="168" fontId="23" fillId="0" borderId="0" xfId="0" applyNumberFormat="1" applyFont="1" applyFill="1" applyBorder="1"/>
    <xf numFmtId="168" fontId="23" fillId="0" borderId="0" xfId="0" applyNumberFormat="1" applyFont="1" applyFill="1"/>
    <xf numFmtId="0" fontId="23" fillId="0" borderId="0" xfId="47" applyNumberFormat="1" applyFont="1" applyFill="1" applyAlignment="1" applyProtection="1">
      <alignment horizontal="right"/>
    </xf>
    <xf numFmtId="0" fontId="23" fillId="0" borderId="10" xfId="47" applyNumberFormat="1" applyFont="1" applyFill="1" applyBorder="1" applyAlignment="1" applyProtection="1">
      <alignment horizontal="right"/>
    </xf>
    <xf numFmtId="0" fontId="22" fillId="0" borderId="0" xfId="48" applyNumberFormat="1" applyFont="1" applyFill="1" applyBorder="1" applyAlignment="1">
      <alignment vertical="top" wrapText="1"/>
    </xf>
    <xf numFmtId="0" fontId="22" fillId="0" borderId="11" xfId="44" applyFont="1" applyFill="1" applyBorder="1" applyAlignment="1">
      <alignment horizontal="right" vertical="top" wrapText="1"/>
    </xf>
    <xf numFmtId="0" fontId="22" fillId="0" borderId="11" xfId="48" applyNumberFormat="1" applyFont="1" applyFill="1" applyBorder="1" applyAlignment="1" applyProtection="1">
      <alignment horizontal="left" vertical="top" wrapText="1"/>
    </xf>
    <xf numFmtId="172" fontId="22" fillId="0" borderId="0" xfId="48" applyNumberFormat="1" applyFont="1" applyFill="1" applyAlignment="1">
      <alignment horizontal="right" vertical="top" wrapText="1"/>
    </xf>
    <xf numFmtId="1" fontId="23" fillId="0" borderId="0" xfId="48" applyNumberFormat="1" applyFont="1" applyFill="1" applyBorder="1" applyAlignment="1">
      <alignment horizontal="right" vertical="top" wrapText="1"/>
    </xf>
    <xf numFmtId="0" fontId="22" fillId="0" borderId="0" xfId="0" applyFont="1" applyFill="1" applyBorder="1"/>
    <xf numFmtId="0" fontId="22" fillId="0" borderId="0" xfId="0" applyFont="1" applyFill="1" applyBorder="1" applyAlignment="1">
      <alignment horizontal="left" vertical="top" wrapText="1"/>
    </xf>
    <xf numFmtId="4" fontId="23" fillId="0" borderId="0" xfId="0" applyNumberFormat="1" applyFont="1" applyFill="1" applyBorder="1"/>
    <xf numFmtId="4" fontId="22" fillId="0" borderId="0" xfId="0" applyNumberFormat="1" applyFont="1" applyFill="1" applyBorder="1"/>
    <xf numFmtId="0" fontId="23" fillId="0" borderId="0" xfId="48" applyNumberFormat="1" applyFont="1" applyFill="1" applyBorder="1" applyProtection="1"/>
    <xf numFmtId="4" fontId="23" fillId="0" borderId="0" xfId="48" applyNumberFormat="1" applyFont="1" applyFill="1" applyBorder="1"/>
    <xf numFmtId="0" fontId="23" fillId="0" borderId="12" xfId="61" applyNumberFormat="1" applyFont="1" applyFill="1" applyBorder="1" applyAlignment="1">
      <alignment horizontal="right" wrapText="1"/>
    </xf>
    <xf numFmtId="43" fontId="23" fillId="0" borderId="12" xfId="61" applyFont="1" applyFill="1" applyBorder="1" applyAlignment="1">
      <alignment horizontal="right" wrapText="1"/>
    </xf>
    <xf numFmtId="168" fontId="23" fillId="0" borderId="11" xfId="44" applyNumberFormat="1" applyFont="1" applyFill="1" applyBorder="1" applyAlignment="1">
      <alignment horizontal="right" vertical="top" wrapText="1"/>
    </xf>
    <xf numFmtId="183" fontId="22" fillId="0" borderId="0" xfId="44" applyNumberFormat="1" applyFont="1" applyFill="1" applyBorder="1" applyAlignment="1">
      <alignment horizontal="right" vertical="top" wrapText="1"/>
    </xf>
    <xf numFmtId="0" fontId="23" fillId="0" borderId="11" xfId="44" applyNumberFormat="1" applyFont="1" applyFill="1" applyBorder="1" applyAlignment="1">
      <alignment horizontal="left" vertical="top" wrapText="1"/>
    </xf>
    <xf numFmtId="0" fontId="22" fillId="0" borderId="11" xfId="44" applyNumberFormat="1" applyFont="1" applyFill="1" applyBorder="1" applyAlignment="1">
      <alignment horizontal="right" vertical="top" wrapText="1"/>
    </xf>
    <xf numFmtId="0" fontId="22" fillId="0" borderId="11" xfId="44" applyNumberFormat="1" applyFont="1" applyFill="1" applyBorder="1" applyAlignment="1" applyProtection="1">
      <alignment horizontal="left" vertical="top" wrapText="1"/>
    </xf>
    <xf numFmtId="171" fontId="23" fillId="0" borderId="0" xfId="44" applyNumberFormat="1" applyFont="1" applyFill="1" applyBorder="1" applyAlignment="1">
      <alignment horizontal="left" vertical="top" wrapText="1"/>
    </xf>
    <xf numFmtId="0" fontId="22" fillId="0" borderId="0" xfId="44" applyNumberFormat="1" applyFont="1" applyFill="1" applyBorder="1" applyAlignment="1">
      <alignment vertical="top" wrapText="1"/>
    </xf>
    <xf numFmtId="0" fontId="23" fillId="0" borderId="0" xfId="61" applyNumberFormat="1" applyFont="1" applyFill="1" applyAlignment="1" applyProtection="1">
      <alignment horizontal="center"/>
    </xf>
    <xf numFmtId="0" fontId="23" fillId="0" borderId="0" xfId="61" applyNumberFormat="1" applyFont="1" applyFill="1" applyAlignment="1">
      <alignment horizontal="center" vertical="top"/>
    </xf>
    <xf numFmtId="0" fontId="23" fillId="0" borderId="0" xfId="44" applyNumberFormat="1" applyFont="1" applyFill="1" applyAlignment="1">
      <alignment horizontal="right" vertical="top"/>
    </xf>
    <xf numFmtId="0" fontId="22" fillId="0" borderId="10" xfId="0" applyNumberFormat="1" applyFont="1" applyFill="1" applyBorder="1" applyAlignment="1">
      <alignment horizontal="right"/>
    </xf>
    <xf numFmtId="0" fontId="23" fillId="0" borderId="0" xfId="0" applyNumberFormat="1" applyFont="1" applyFill="1" applyBorder="1" applyAlignment="1">
      <alignment horizontal="right"/>
    </xf>
    <xf numFmtId="0" fontId="23" fillId="0" borderId="10" xfId="0" applyNumberFormat="1" applyFont="1" applyFill="1" applyBorder="1" applyAlignment="1">
      <alignment horizontal="right"/>
    </xf>
    <xf numFmtId="0" fontId="23" fillId="0" borderId="0" xfId="0" applyNumberFormat="1" applyFont="1" applyFill="1" applyBorder="1"/>
    <xf numFmtId="0" fontId="23" fillId="0" borderId="0" xfId="0" applyNumberFormat="1" applyFont="1" applyFill="1"/>
    <xf numFmtId="0" fontId="22" fillId="0" borderId="13" xfId="0" applyNumberFormat="1" applyFont="1" applyFill="1" applyBorder="1" applyAlignment="1">
      <alignment horizontal="center"/>
    </xf>
    <xf numFmtId="0" fontId="22" fillId="0" borderId="0" xfId="0" applyNumberFormat="1" applyFont="1" applyFill="1" applyBorder="1" applyAlignment="1">
      <alignment horizontal="center"/>
    </xf>
    <xf numFmtId="49" fontId="22" fillId="0" borderId="0" xfId="44" applyNumberFormat="1" applyFont="1" applyFill="1" applyBorder="1" applyAlignment="1">
      <alignment vertical="top" wrapText="1"/>
    </xf>
    <xf numFmtId="0" fontId="22" fillId="0" borderId="12" xfId="66" applyFont="1" applyFill="1" applyBorder="1" applyAlignment="1" applyProtection="1">
      <alignment horizontal="left" vertical="top" wrapText="1"/>
    </xf>
    <xf numFmtId="0" fontId="22" fillId="0" borderId="12" xfId="44" applyFont="1" applyFill="1" applyBorder="1" applyAlignment="1" applyProtection="1">
      <alignment horizontal="left" vertical="top" wrapText="1"/>
    </xf>
    <xf numFmtId="0" fontId="23" fillId="25" borderId="0" xfId="48" applyNumberFormat="1" applyFont="1" applyFill="1" applyBorder="1" applyAlignment="1">
      <alignment vertical="top" wrapText="1"/>
    </xf>
    <xf numFmtId="0" fontId="22" fillId="0" borderId="0" xfId="28" applyNumberFormat="1" applyFont="1" applyFill="1" applyBorder="1" applyAlignment="1" applyProtection="1">
      <alignment horizontal="right" wrapText="1"/>
    </xf>
    <xf numFmtId="0" fontId="23" fillId="25" borderId="0" xfId="48" applyNumberFormat="1" applyFont="1" applyFill="1" applyBorder="1" applyAlignment="1">
      <alignment vertical="top"/>
    </xf>
    <xf numFmtId="0" fontId="23" fillId="0" borderId="0" xfId="47" applyFont="1" applyFill="1" applyBorder="1" applyAlignment="1">
      <alignment horizontal="left" vertical="top"/>
    </xf>
    <xf numFmtId="0" fontId="22" fillId="0" borderId="0" xfId="47" applyFont="1" applyFill="1" applyBorder="1" applyAlignment="1">
      <alignment horizontal="right" vertical="top"/>
    </xf>
    <xf numFmtId="0" fontId="22" fillId="0" borderId="0" xfId="47" applyFont="1" applyFill="1" applyBorder="1" applyAlignment="1">
      <alignment vertical="top"/>
    </xf>
    <xf numFmtId="0" fontId="23" fillId="0" borderId="0" xfId="48" applyNumberFormat="1" applyFont="1" applyFill="1" applyBorder="1" applyAlignment="1">
      <alignment horizontal="right" vertical="center" wrapText="1"/>
    </xf>
    <xf numFmtId="0" fontId="23" fillId="25" borderId="0" xfId="48" applyNumberFormat="1" applyFont="1" applyFill="1" applyBorder="1" applyAlignment="1">
      <alignment horizontal="right" vertical="top" wrapText="1"/>
    </xf>
    <xf numFmtId="0" fontId="23" fillId="0" borderId="11" xfId="50" applyNumberFormat="1" applyFont="1" applyFill="1" applyBorder="1" applyAlignment="1" applyProtection="1">
      <alignment horizontal="right"/>
    </xf>
    <xf numFmtId="0" fontId="23" fillId="25" borderId="0" xfId="48" applyNumberFormat="1" applyFont="1" applyFill="1" applyBorder="1" applyAlignment="1">
      <alignment horizontal="center" vertical="top" wrapText="1"/>
    </xf>
    <xf numFmtId="0" fontId="23" fillId="0" borderId="11" xfId="46" applyFont="1" applyFill="1" applyBorder="1" applyProtection="1"/>
    <xf numFmtId="0" fontId="23" fillId="0" borderId="0" xfId="46" applyFont="1" applyFill="1" applyBorder="1" applyAlignment="1" applyProtection="1">
      <alignment horizontal="center"/>
    </xf>
    <xf numFmtId="0" fontId="23" fillId="0" borderId="0" xfId="46" applyFont="1" applyFill="1" applyAlignment="1" applyProtection="1">
      <alignment horizontal="center" vertical="top"/>
    </xf>
    <xf numFmtId="0" fontId="23" fillId="0" borderId="11" xfId="51" applyNumberFormat="1" applyFont="1" applyFill="1" applyBorder="1" applyProtection="1"/>
    <xf numFmtId="165" fontId="23" fillId="0" borderId="0" xfId="28" applyFont="1" applyFill="1" applyProtection="1"/>
    <xf numFmtId="165" fontId="23" fillId="0" borderId="11" xfId="28" applyFont="1" applyFill="1" applyBorder="1" applyProtection="1"/>
    <xf numFmtId="165" fontId="23" fillId="0" borderId="10" xfId="28" applyFont="1" applyFill="1" applyBorder="1" applyProtection="1"/>
    <xf numFmtId="165" fontId="23" fillId="0" borderId="0" xfId="28" applyFont="1" applyFill="1"/>
    <xf numFmtId="165" fontId="23" fillId="0" borderId="0" xfId="28" applyFont="1" applyFill="1" applyBorder="1" applyAlignment="1">
      <alignment wrapText="1"/>
    </xf>
    <xf numFmtId="165" fontId="22" fillId="0" borderId="0" xfId="28" applyFont="1" applyFill="1" applyBorder="1" applyAlignment="1">
      <alignment wrapText="1"/>
    </xf>
    <xf numFmtId="0" fontId="23" fillId="0" borderId="0" xfId="48" applyFont="1" applyFill="1" applyBorder="1" applyAlignment="1">
      <alignment horizontal="left" vertical="center"/>
    </xf>
    <xf numFmtId="165" fontId="23" fillId="0" borderId="10" xfId="28" applyFont="1" applyFill="1" applyBorder="1"/>
    <xf numFmtId="165" fontId="23" fillId="0" borderId="11" xfId="28" applyFont="1" applyFill="1" applyBorder="1" applyAlignment="1">
      <alignment horizontal="center"/>
    </xf>
    <xf numFmtId="0" fontId="23" fillId="0" borderId="0" xfId="48" applyFont="1" applyFill="1" applyAlignment="1">
      <alignment horizontal="center" vertical="center"/>
    </xf>
    <xf numFmtId="165" fontId="23" fillId="0" borderId="0" xfId="28" applyFont="1" applyFill="1" applyBorder="1" applyAlignment="1">
      <alignment horizontal="center"/>
    </xf>
    <xf numFmtId="43" fontId="23" fillId="0" borderId="0" xfId="61" applyFont="1" applyFill="1" applyAlignment="1">
      <alignment horizontal="center" vertical="center"/>
    </xf>
    <xf numFmtId="165" fontId="23" fillId="0" borderId="0" xfId="28" applyFont="1" applyFill="1" applyAlignment="1" applyProtection="1">
      <alignment horizontal="center"/>
    </xf>
    <xf numFmtId="165" fontId="23" fillId="0" borderId="10" xfId="28" applyFont="1" applyFill="1" applyBorder="1" applyAlignment="1" applyProtection="1">
      <alignment horizontal="center"/>
    </xf>
    <xf numFmtId="165" fontId="23" fillId="0" borderId="11" xfId="28" applyFont="1" applyFill="1" applyBorder="1" applyAlignment="1" applyProtection="1">
      <alignment horizontal="center"/>
    </xf>
    <xf numFmtId="43" fontId="23" fillId="0" borderId="0" xfId="61" applyFont="1" applyFill="1" applyBorder="1" applyAlignment="1">
      <alignment horizontal="center"/>
    </xf>
    <xf numFmtId="165" fontId="23" fillId="0" borderId="10" xfId="28" applyFont="1" applyFill="1" applyBorder="1" applyAlignment="1">
      <alignment horizontal="center"/>
    </xf>
    <xf numFmtId="0" fontId="23" fillId="25" borderId="0" xfId="44" applyFont="1" applyFill="1" applyAlignment="1">
      <alignment horizontal="center" vertical="top" wrapText="1"/>
    </xf>
    <xf numFmtId="0" fontId="23" fillId="0" borderId="10" xfId="47" applyNumberFormat="1" applyFont="1" applyFill="1" applyBorder="1" applyAlignment="1">
      <alignment horizontal="right"/>
    </xf>
    <xf numFmtId="0" fontId="23" fillId="0" borderId="0" xfId="47" applyFont="1" applyFill="1" applyBorder="1" applyAlignment="1">
      <alignment horizontal="center" vertical="top" wrapText="1"/>
    </xf>
    <xf numFmtId="0" fontId="22" fillId="0" borderId="0" xfId="0" applyNumberFormat="1" applyFont="1" applyFill="1" applyBorder="1" applyAlignment="1">
      <alignment horizontal="right" vertical="center"/>
    </xf>
    <xf numFmtId="0" fontId="23" fillId="0" borderId="11" xfId="44" applyNumberFormat="1" applyFont="1" applyFill="1" applyBorder="1" applyAlignment="1"/>
    <xf numFmtId="0" fontId="23" fillId="0" borderId="10" xfId="44" applyNumberFormat="1" applyFont="1" applyFill="1" applyBorder="1" applyAlignment="1"/>
    <xf numFmtId="49" fontId="23" fillId="0" borderId="0" xfId="44" applyNumberFormat="1" applyFont="1" applyFill="1" applyBorder="1" applyAlignment="1">
      <alignment horizontal="left" vertical="top"/>
    </xf>
    <xf numFmtId="49" fontId="23" fillId="0" borderId="0" xfId="44" applyNumberFormat="1" applyFont="1" applyFill="1" applyBorder="1" applyAlignment="1">
      <alignment vertical="top" wrapText="1"/>
    </xf>
    <xf numFmtId="0" fontId="23" fillId="0" borderId="0" xfId="61" applyNumberFormat="1" applyFont="1" applyFill="1" applyBorder="1" applyAlignment="1">
      <alignment horizontal="left" vertical="top" wrapText="1"/>
    </xf>
    <xf numFmtId="169" fontId="23" fillId="0" borderId="0" xfId="51" applyNumberFormat="1" applyFont="1" applyFill="1" applyBorder="1" applyAlignment="1" applyProtection="1">
      <alignment horizontal="right" vertical="top"/>
    </xf>
    <xf numFmtId="168" fontId="23" fillId="0" borderId="0" xfId="51" applyNumberFormat="1" applyFont="1" applyFill="1" applyBorder="1" applyAlignment="1" applyProtection="1">
      <alignment horizontal="right" vertical="top"/>
    </xf>
    <xf numFmtId="165" fontId="23" fillId="25" borderId="11" xfId="28" applyFont="1" applyFill="1" applyBorder="1"/>
    <xf numFmtId="165" fontId="23" fillId="25" borderId="10" xfId="28" applyFont="1" applyFill="1" applyBorder="1"/>
    <xf numFmtId="165" fontId="23" fillId="0" borderId="0" xfId="28" applyFont="1" applyFill="1" applyBorder="1"/>
    <xf numFmtId="165" fontId="23" fillId="25" borderId="10" xfId="48" applyNumberFormat="1" applyFont="1" applyFill="1" applyBorder="1"/>
    <xf numFmtId="0" fontId="23" fillId="25" borderId="0" xfId="61" applyNumberFormat="1" applyFont="1" applyFill="1" applyBorder="1" applyAlignment="1" applyProtection="1">
      <alignment horizontal="center" wrapText="1"/>
    </xf>
    <xf numFmtId="165" fontId="22" fillId="0" borderId="0" xfId="28" applyFont="1" applyFill="1" applyBorder="1" applyAlignment="1">
      <alignment horizontal="right" vertical="center"/>
    </xf>
    <xf numFmtId="165" fontId="23" fillId="0" borderId="12" xfId="28" applyFont="1" applyFill="1" applyBorder="1"/>
    <xf numFmtId="0" fontId="23" fillId="0" borderId="0" xfId="0" applyFont="1" applyFill="1" applyAlignment="1">
      <alignment vertical="center" wrapText="1"/>
    </xf>
    <xf numFmtId="0" fontId="22" fillId="0" borderId="0" xfId="48" applyFont="1" applyFill="1" applyBorder="1" applyAlignment="1" applyProtection="1">
      <alignment horizontal="left" vertical="top"/>
    </xf>
    <xf numFmtId="0" fontId="23" fillId="0" borderId="0" xfId="51" applyNumberFormat="1" applyFont="1" applyFill="1" applyAlignment="1" applyProtection="1">
      <alignment vertical="center"/>
    </xf>
    <xf numFmtId="165" fontId="23" fillId="0" borderId="11" xfId="28" applyFont="1" applyFill="1" applyBorder="1" applyAlignment="1">
      <alignment vertical="center"/>
    </xf>
    <xf numFmtId="0" fontId="23" fillId="0" borderId="0" xfId="44" applyFont="1" applyFill="1" applyAlignment="1">
      <alignment horizontal="center" vertical="center" wrapText="1"/>
    </xf>
    <xf numFmtId="0" fontId="23" fillId="0" borderId="0" xfId="48" applyNumberFormat="1" applyFont="1" applyFill="1" applyBorder="1" applyAlignment="1">
      <alignment horizontal="center" vertical="top" wrapText="1"/>
    </xf>
    <xf numFmtId="165" fontId="23" fillId="25" borderId="0" xfId="28" applyFont="1" applyFill="1"/>
    <xf numFmtId="0" fontId="23" fillId="25" borderId="0" xfId="48" applyNumberFormat="1" applyFont="1" applyFill="1" applyBorder="1" applyAlignment="1">
      <alignment horizontal="center" vertical="top"/>
    </xf>
    <xf numFmtId="185" fontId="23" fillId="0" borderId="0" xfId="48" applyNumberFormat="1" applyFont="1" applyFill="1" applyAlignment="1">
      <alignment horizontal="right" vertical="top" wrapText="1"/>
    </xf>
    <xf numFmtId="0" fontId="23" fillId="0" borderId="10" xfId="28" applyNumberFormat="1" applyFont="1" applyFill="1" applyBorder="1" applyAlignment="1">
      <alignment horizontal="right" vertical="center" wrapText="1"/>
    </xf>
    <xf numFmtId="165" fontId="23" fillId="0" borderId="10" xfId="28" applyFont="1" applyFill="1" applyBorder="1" applyAlignment="1"/>
    <xf numFmtId="165" fontId="23" fillId="0" borderId="11" xfId="28" applyFont="1" applyFill="1" applyBorder="1" applyAlignment="1"/>
    <xf numFmtId="0" fontId="23" fillId="0" borderId="10" xfId="44" applyNumberFormat="1" applyFont="1" applyFill="1" applyBorder="1" applyAlignment="1" applyProtection="1"/>
    <xf numFmtId="0" fontId="23" fillId="0" borderId="11" xfId="44" applyNumberFormat="1" applyFont="1" applyFill="1" applyBorder="1" applyAlignment="1" applyProtection="1"/>
    <xf numFmtId="165" fontId="23" fillId="0" borderId="0" xfId="28" applyFont="1" applyFill="1" applyAlignment="1"/>
    <xf numFmtId="0" fontId="23" fillId="0" borderId="0" xfId="67" applyNumberFormat="1" applyFont="1" applyFill="1" applyAlignment="1">
      <alignment horizontal="center"/>
    </xf>
    <xf numFmtId="49" fontId="23" fillId="0" borderId="0" xfId="67" applyNumberFormat="1" applyFont="1" applyFill="1" applyAlignment="1">
      <alignment horizontal="center"/>
    </xf>
    <xf numFmtId="167" fontId="23" fillId="0" borderId="0" xfId="67" applyFont="1" applyFill="1" applyAlignment="1">
      <alignment horizontal="center"/>
    </xf>
    <xf numFmtId="49" fontId="23" fillId="25" borderId="0" xfId="48" applyNumberFormat="1" applyFont="1" applyFill="1" applyBorder="1" applyAlignment="1">
      <alignment horizontal="center" vertical="top" wrapText="1"/>
    </xf>
    <xf numFmtId="49" fontId="23" fillId="0" borderId="0" xfId="44" applyNumberFormat="1" applyFont="1" applyFill="1" applyBorder="1" applyAlignment="1">
      <alignment horizontal="center" vertical="top" wrapText="1"/>
    </xf>
    <xf numFmtId="165" fontId="23" fillId="25" borderId="10" xfId="28" applyFont="1" applyFill="1" applyBorder="1" applyAlignment="1"/>
    <xf numFmtId="0" fontId="23" fillId="0" borderId="0" xfId="51" applyNumberFormat="1" applyFont="1" applyFill="1" applyBorder="1" applyAlignment="1" applyProtection="1">
      <alignment horizontal="left" vertical="top"/>
    </xf>
    <xf numFmtId="0" fontId="22" fillId="0" borderId="0" xfId="46" applyFont="1" applyFill="1" applyAlignment="1" applyProtection="1">
      <alignment horizontal="right" vertical="top"/>
    </xf>
    <xf numFmtId="172" fontId="22" fillId="0" borderId="0" xfId="46" applyNumberFormat="1" applyFont="1" applyFill="1" applyAlignment="1" applyProtection="1">
      <alignment horizontal="right" vertical="top"/>
    </xf>
    <xf numFmtId="0" fontId="22" fillId="0" borderId="0" xfId="92" applyFont="1" applyFill="1" applyAlignment="1" applyProtection="1">
      <alignment horizontal="left" vertical="top" wrapText="1"/>
    </xf>
    <xf numFmtId="170" fontId="23" fillId="0" borderId="0" xfId="46" applyNumberFormat="1" applyFont="1" applyFill="1" applyAlignment="1" applyProtection="1">
      <alignment horizontal="right" vertical="top"/>
    </xf>
    <xf numFmtId="0" fontId="23" fillId="0" borderId="0" xfId="46" applyNumberFormat="1" applyFont="1" applyFill="1" applyAlignment="1" applyProtection="1">
      <alignment horizontal="right" vertical="top"/>
    </xf>
    <xf numFmtId="171" fontId="23" fillId="0" borderId="0" xfId="46" applyNumberFormat="1" applyFont="1" applyFill="1" applyAlignment="1" applyProtection="1">
      <alignment horizontal="right" vertical="top"/>
    </xf>
    <xf numFmtId="0" fontId="23" fillId="0" borderId="0" xfId="46" applyNumberFormat="1" applyFont="1" applyFill="1" applyBorder="1" applyAlignment="1" applyProtection="1">
      <alignment horizontal="right" vertical="top"/>
    </xf>
    <xf numFmtId="0" fontId="23" fillId="0" borderId="0" xfId="46" applyFont="1" applyFill="1" applyBorder="1" applyAlignment="1" applyProtection="1">
      <alignment horizontal="left" vertical="top" wrapText="1"/>
    </xf>
    <xf numFmtId="0" fontId="22" fillId="0" borderId="11" xfId="0" applyFont="1" applyFill="1" applyBorder="1" applyAlignment="1">
      <alignment horizontal="center"/>
    </xf>
    <xf numFmtId="0" fontId="23" fillId="0" borderId="11" xfId="0" applyFont="1" applyFill="1" applyBorder="1" applyAlignment="1">
      <alignment horizontal="right"/>
    </xf>
    <xf numFmtId="0" fontId="22" fillId="0" borderId="10" xfId="46" applyFont="1" applyFill="1" applyBorder="1" applyAlignment="1" applyProtection="1">
      <alignment horizontal="left" vertical="top" wrapText="1"/>
    </xf>
    <xf numFmtId="0" fontId="22" fillId="0" borderId="10" xfId="0" applyFont="1" applyFill="1" applyBorder="1" applyAlignment="1">
      <alignment horizontal="center"/>
    </xf>
    <xf numFmtId="165" fontId="23" fillId="0" borderId="0" xfId="28" applyFont="1" applyFill="1" applyBorder="1" applyProtection="1"/>
    <xf numFmtId="0" fontId="23" fillId="0" borderId="0" xfId="51" applyFont="1" applyFill="1" applyBorder="1" applyAlignment="1">
      <alignment horizontal="center" vertical="top" wrapText="1"/>
    </xf>
    <xf numFmtId="170" fontId="23" fillId="0" borderId="0" xfId="48" applyNumberFormat="1" applyFont="1" applyFill="1" applyBorder="1"/>
    <xf numFmtId="170" fontId="23" fillId="0" borderId="0" xfId="48" applyNumberFormat="1" applyFont="1" applyFill="1" applyBorder="1" applyAlignment="1">
      <alignment horizontal="right"/>
    </xf>
    <xf numFmtId="185" fontId="23" fillId="0" borderId="0" xfId="48" applyNumberFormat="1" applyFont="1" applyFill="1" applyBorder="1" applyAlignment="1">
      <alignment horizontal="right" vertical="center"/>
    </xf>
    <xf numFmtId="0" fontId="23" fillId="0" borderId="0" xfId="48" applyFont="1" applyFill="1" applyBorder="1" applyAlignment="1">
      <alignment horizontal="center" vertical="center"/>
    </xf>
    <xf numFmtId="0" fontId="22" fillId="0" borderId="0" xfId="48" applyFont="1" applyFill="1" applyBorder="1" applyAlignment="1" applyProtection="1">
      <alignment horizontal="left" vertical="center" wrapText="1"/>
    </xf>
    <xf numFmtId="170" fontId="23" fillId="0" borderId="0" xfId="48" applyNumberFormat="1" applyFont="1" applyFill="1" applyBorder="1" applyAlignment="1">
      <alignment horizontal="right" vertical="top" wrapText="1"/>
    </xf>
    <xf numFmtId="0" fontId="23" fillId="0" borderId="10" xfId="48" applyFont="1" applyFill="1" applyBorder="1" applyAlignment="1">
      <alignment vertical="center" wrapText="1"/>
    </xf>
    <xf numFmtId="0" fontId="23" fillId="0" borderId="0" xfId="48" applyFont="1" applyFill="1" applyBorder="1" applyAlignment="1">
      <alignment horizontal="center"/>
    </xf>
    <xf numFmtId="165" fontId="23" fillId="0" borderId="0" xfId="28" applyFont="1" applyFill="1" applyAlignment="1" applyProtection="1">
      <alignment horizontal="right"/>
    </xf>
    <xf numFmtId="0" fontId="23" fillId="0" borderId="12" xfId="44" applyFont="1" applyFill="1" applyBorder="1" applyAlignment="1">
      <alignment horizontal="left" vertical="top" wrapText="1"/>
    </xf>
    <xf numFmtId="0" fontId="23" fillId="0" borderId="12" xfId="44" applyFont="1" applyFill="1" applyBorder="1" applyAlignment="1">
      <alignment horizontal="right" vertical="top" wrapText="1"/>
    </xf>
    <xf numFmtId="0" fontId="23" fillId="0" borderId="12" xfId="44" applyNumberFormat="1" applyFont="1" applyFill="1" applyBorder="1"/>
    <xf numFmtId="0" fontId="23" fillId="0" borderId="0" xfId="44" applyFont="1" applyFill="1" applyBorder="1" applyAlignment="1">
      <alignment horizontal="center" vertical="top" wrapText="1"/>
    </xf>
    <xf numFmtId="165" fontId="23" fillId="25" borderId="0" xfId="28" applyFont="1" applyFill="1" applyBorder="1"/>
    <xf numFmtId="0" fontId="23" fillId="0" borderId="0" xfId="46" applyFont="1" applyFill="1" applyBorder="1" applyProtection="1"/>
    <xf numFmtId="165" fontId="23" fillId="0" borderId="0" xfId="28" applyFont="1" applyFill="1" applyBorder="1" applyAlignment="1" applyProtection="1"/>
    <xf numFmtId="171" fontId="23" fillId="0" borderId="0" xfId="93" applyNumberFormat="1" applyFont="1" applyFill="1" applyBorder="1" applyAlignment="1" applyProtection="1">
      <alignment horizontal="right" vertical="top"/>
    </xf>
    <xf numFmtId="0" fontId="23" fillId="0" borderId="0" xfId="93" applyFont="1" applyFill="1" applyBorder="1" applyAlignment="1" applyProtection="1">
      <alignment horizontal="left" vertical="top" wrapText="1"/>
    </xf>
    <xf numFmtId="168" fontId="23" fillId="0" borderId="0" xfId="93" applyNumberFormat="1" applyFont="1" applyFill="1" applyBorder="1" applyAlignment="1" applyProtection="1">
      <alignment horizontal="right" vertical="top"/>
    </xf>
    <xf numFmtId="168" fontId="23" fillId="0" borderId="0" xfId="93" applyNumberFormat="1" applyFont="1" applyFill="1" applyAlignment="1" applyProtection="1">
      <alignment horizontal="right" vertical="top"/>
    </xf>
    <xf numFmtId="0" fontId="23" fillId="0" borderId="0" xfId="48" applyFont="1" applyFill="1" applyBorder="1" applyAlignment="1">
      <alignment vertical="center" wrapText="1"/>
    </xf>
    <xf numFmtId="0" fontId="22" fillId="0" borderId="0" xfId="28" applyNumberFormat="1" applyFont="1" applyFill="1" applyBorder="1" applyAlignment="1">
      <alignment wrapText="1"/>
    </xf>
    <xf numFmtId="0" fontId="23" fillId="25" borderId="0" xfId="48" applyFont="1" applyFill="1" applyAlignment="1">
      <alignment horizontal="center" vertical="center"/>
    </xf>
    <xf numFmtId="0" fontId="23" fillId="0" borderId="0" xfId="44" applyFont="1" applyFill="1" applyBorder="1" applyAlignment="1"/>
    <xf numFmtId="170" fontId="23" fillId="0" borderId="0" xfId="51" applyNumberFormat="1" applyFont="1" applyFill="1" applyBorder="1" applyAlignment="1">
      <alignment horizontal="right" vertical="top" wrapText="1"/>
    </xf>
    <xf numFmtId="185" fontId="23" fillId="0" borderId="0" xfId="48" applyNumberFormat="1" applyFont="1" applyFill="1" applyBorder="1" applyAlignment="1">
      <alignment horizontal="right"/>
    </xf>
    <xf numFmtId="0" fontId="23" fillId="0" borderId="11" xfId="67" applyNumberFormat="1" applyFont="1" applyFill="1" applyBorder="1" applyAlignment="1">
      <alignment wrapText="1"/>
    </xf>
    <xf numFmtId="167" fontId="25" fillId="0" borderId="11" xfId="67" applyNumberFormat="1" applyFont="1" applyFill="1" applyBorder="1" applyAlignment="1">
      <alignment horizontal="right" wrapText="1"/>
    </xf>
    <xf numFmtId="167" fontId="23" fillId="0" borderId="0" xfId="67" applyFont="1" applyFill="1" applyBorder="1" applyAlignment="1">
      <alignment horizontal="left" vertical="top"/>
    </xf>
    <xf numFmtId="167" fontId="23" fillId="0" borderId="0" xfId="67" applyFont="1" applyFill="1" applyBorder="1" applyAlignment="1">
      <alignment horizontal="right" vertical="top"/>
    </xf>
    <xf numFmtId="167" fontId="24" fillId="0" borderId="0" xfId="0" applyNumberFormat="1" applyFont="1" applyFill="1" applyBorder="1" applyAlignment="1">
      <alignment horizontal="right"/>
    </xf>
    <xf numFmtId="0" fontId="25" fillId="0" borderId="0" xfId="46" applyFont="1" applyFill="1" applyAlignment="1" applyProtection="1">
      <alignment horizontal="center" vertical="top"/>
    </xf>
    <xf numFmtId="190" fontId="22" fillId="0" borderId="11" xfId="51" applyNumberFormat="1" applyFont="1" applyFill="1" applyBorder="1" applyAlignment="1">
      <alignment horizontal="right" vertical="top" wrapText="1"/>
    </xf>
    <xf numFmtId="165" fontId="23" fillId="0" borderId="0" xfId="28" applyFont="1" applyFill="1" applyAlignment="1" applyProtection="1">
      <alignment horizontal="right" wrapText="1"/>
    </xf>
    <xf numFmtId="165" fontId="23" fillId="0" borderId="11" xfId="28" applyFont="1" applyFill="1" applyBorder="1" applyAlignment="1">
      <alignment horizontal="center" wrapText="1"/>
    </xf>
    <xf numFmtId="0" fontId="23" fillId="0" borderId="11" xfId="47" applyFont="1" applyFill="1" applyBorder="1" applyAlignment="1">
      <alignment horizontal="left" vertical="top" wrapText="1"/>
    </xf>
    <xf numFmtId="0" fontId="23" fillId="0" borderId="11" xfId="47" applyNumberFormat="1" applyFont="1" applyFill="1" applyBorder="1" applyAlignment="1">
      <alignment horizontal="right" vertical="top" wrapText="1"/>
    </xf>
    <xf numFmtId="0" fontId="23" fillId="0" borderId="11" xfId="47" applyFont="1" applyFill="1" applyBorder="1" applyAlignment="1" applyProtection="1">
      <alignment horizontal="left" vertical="top" wrapText="1"/>
    </xf>
    <xf numFmtId="165" fontId="22" fillId="0" borderId="0" xfId="28" applyFont="1" applyFill="1" applyBorder="1" applyAlignment="1" applyProtection="1">
      <alignment horizontal="right"/>
    </xf>
    <xf numFmtId="165" fontId="23" fillId="0" borderId="12" xfId="28" applyFont="1" applyFill="1" applyBorder="1" applyAlignment="1">
      <alignment horizontal="right"/>
    </xf>
    <xf numFmtId="0" fontId="23" fillId="0" borderId="11" xfId="0" applyNumberFormat="1" applyFont="1" applyFill="1" applyBorder="1" applyAlignment="1">
      <alignment horizontal="right"/>
    </xf>
    <xf numFmtId="165" fontId="24" fillId="0" borderId="0" xfId="28" applyFont="1" applyFill="1" applyBorder="1" applyAlignment="1">
      <alignment horizontal="right"/>
    </xf>
    <xf numFmtId="49" fontId="23" fillId="25" borderId="0" xfId="48" applyNumberFormat="1" applyFont="1" applyFill="1" applyBorder="1" applyAlignment="1">
      <alignment horizontal="left" vertical="top"/>
    </xf>
    <xf numFmtId="0" fontId="23" fillId="0" borderId="0" xfId="50" applyFont="1" applyFill="1" applyAlignment="1" applyProtection="1">
      <alignment horizontal="center"/>
    </xf>
    <xf numFmtId="172" fontId="22" fillId="0" borderId="0" xfId="46" applyNumberFormat="1" applyFont="1" applyFill="1" applyBorder="1" applyAlignment="1" applyProtection="1">
      <alignment horizontal="right" vertical="top"/>
    </xf>
    <xf numFmtId="0" fontId="22" fillId="0" borderId="0" xfId="46" applyFont="1" applyFill="1" applyBorder="1" applyAlignment="1" applyProtection="1">
      <alignment horizontal="left" vertical="top" wrapText="1"/>
    </xf>
    <xf numFmtId="170" fontId="23" fillId="0" borderId="0" xfId="46" applyNumberFormat="1" applyFont="1" applyFill="1" applyBorder="1" applyAlignment="1" applyProtection="1">
      <alignment horizontal="right" vertical="top"/>
    </xf>
    <xf numFmtId="173" fontId="22" fillId="0" borderId="0" xfId="46" applyNumberFormat="1" applyFont="1" applyFill="1" applyBorder="1" applyAlignment="1" applyProtection="1">
      <alignment horizontal="right" vertical="top"/>
    </xf>
    <xf numFmtId="0" fontId="23" fillId="0" borderId="0" xfId="46" applyFont="1" applyFill="1" applyBorder="1" applyAlignment="1" applyProtection="1">
      <alignment horizontal="right" vertical="top"/>
    </xf>
    <xf numFmtId="0" fontId="23" fillId="0" borderId="11" xfId="0" applyFont="1" applyFill="1" applyBorder="1" applyAlignment="1"/>
    <xf numFmtId="0" fontId="23" fillId="0" borderId="12" xfId="48" applyFont="1" applyFill="1" applyBorder="1" applyAlignment="1">
      <alignment vertical="top" wrapText="1"/>
    </xf>
    <xf numFmtId="0" fontId="22" fillId="0" borderId="12" xfId="48" applyFont="1" applyFill="1" applyBorder="1" applyAlignment="1" applyProtection="1">
      <alignment horizontal="left" vertical="top" wrapText="1"/>
    </xf>
    <xf numFmtId="165" fontId="23" fillId="25" borderId="12" xfId="28" applyFont="1" applyFill="1" applyBorder="1"/>
    <xf numFmtId="0" fontId="23" fillId="0" borderId="12" xfId="48" applyFont="1" applyFill="1" applyBorder="1" applyAlignment="1">
      <alignment horizontal="right" vertical="top" wrapText="1"/>
    </xf>
    <xf numFmtId="0" fontId="22" fillId="0" borderId="11" xfId="28" applyNumberFormat="1" applyFont="1" applyFill="1" applyBorder="1" applyAlignment="1" applyProtection="1">
      <alignment horizontal="right"/>
    </xf>
    <xf numFmtId="0" fontId="23" fillId="25" borderId="0" xfId="48" applyNumberFormat="1" applyFont="1" applyFill="1" applyBorder="1" applyAlignment="1">
      <alignment horizontal="left" vertical="top" wrapText="1"/>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3" fillId="0" borderId="0" xfId="48" applyFont="1" applyFill="1" applyBorder="1" applyAlignment="1">
      <alignment horizontal="left" vertical="top" wrapText="1"/>
    </xf>
    <xf numFmtId="0" fontId="25" fillId="0" borderId="0" xfId="0" applyFont="1" applyFill="1" applyAlignment="1">
      <alignment horizontal="center" vertical="center" wrapText="1"/>
    </xf>
    <xf numFmtId="0" fontId="22" fillId="0" borderId="0" xfId="48" applyNumberFormat="1" applyFont="1" applyFill="1" applyBorder="1" applyAlignment="1" applyProtection="1">
      <alignment horizontal="center"/>
    </xf>
    <xf numFmtId="0" fontId="23" fillId="0" borderId="0" xfId="0" applyFont="1" applyFill="1" applyAlignment="1">
      <alignment horizontal="left" vertical="center"/>
    </xf>
    <xf numFmtId="0" fontId="22" fillId="25" borderId="0" xfId="44" applyNumberFormat="1" applyFont="1" applyFill="1" applyBorder="1" applyAlignment="1" applyProtection="1">
      <alignment horizontal="center"/>
    </xf>
    <xf numFmtId="0" fontId="22" fillId="25" borderId="0" xfId="48" applyNumberFormat="1" applyFont="1" applyFill="1" applyBorder="1" applyAlignment="1">
      <alignment horizontal="center"/>
    </xf>
    <xf numFmtId="0" fontId="23" fillId="0" borderId="0" xfId="48" applyFont="1" applyFill="1" applyAlignment="1">
      <alignment horizontal="center"/>
    </xf>
    <xf numFmtId="0" fontId="22" fillId="0" borderId="0" xfId="48" applyFont="1" applyFill="1" applyBorder="1" applyAlignment="1" applyProtection="1">
      <alignment horizontal="center" vertical="center"/>
    </xf>
    <xf numFmtId="0" fontId="22" fillId="0" borderId="0" xfId="48" applyFont="1" applyFill="1" applyBorder="1" applyAlignment="1" applyProtection="1">
      <alignment horizontal="center"/>
    </xf>
    <xf numFmtId="0" fontId="22" fillId="25" borderId="0" xfId="48" applyFont="1" applyFill="1" applyAlignment="1" applyProtection="1">
      <alignment horizontal="center"/>
    </xf>
    <xf numFmtId="0" fontId="23" fillId="0" borderId="0" xfId="44" applyFont="1" applyFill="1" applyAlignment="1">
      <alignment horizontal="left" vertical="top"/>
    </xf>
    <xf numFmtId="167" fontId="22" fillId="0" borderId="0" xfId="67" applyNumberFormat="1" applyFont="1" applyFill="1" applyBorder="1" applyAlignment="1" applyProtection="1">
      <alignment horizontal="center"/>
    </xf>
    <xf numFmtId="49" fontId="23" fillId="25" borderId="0" xfId="48" applyNumberFormat="1" applyFont="1" applyFill="1" applyBorder="1" applyAlignment="1">
      <alignment horizontal="left" vertical="top" wrapText="1"/>
    </xf>
    <xf numFmtId="167" fontId="22" fillId="0" borderId="0" xfId="67" applyNumberFormat="1" applyFont="1" applyFill="1" applyBorder="1" applyAlignment="1" applyProtection="1">
      <alignment horizontal="center" vertical="center"/>
    </xf>
    <xf numFmtId="0" fontId="22" fillId="0" borderId="0" xfId="44" applyNumberFormat="1" applyFont="1" applyFill="1" applyBorder="1" applyAlignment="1" applyProtection="1">
      <alignment horizontal="center"/>
    </xf>
    <xf numFmtId="0" fontId="23" fillId="0" borderId="0" xfId="44" applyFont="1" applyFill="1" applyBorder="1" applyAlignment="1" applyProtection="1">
      <alignment horizontal="left" vertical="top" wrapText="1"/>
    </xf>
    <xf numFmtId="0" fontId="23" fillId="0" borderId="0" xfId="44" applyFont="1" applyFill="1" applyBorder="1" applyAlignment="1">
      <alignment horizontal="left" vertical="top" wrapText="1"/>
    </xf>
    <xf numFmtId="0" fontId="25" fillId="0" borderId="0" xfId="0" applyFont="1" applyFill="1" applyAlignment="1">
      <alignment horizontal="center" vertical="center"/>
    </xf>
    <xf numFmtId="0" fontId="23" fillId="25" borderId="0" xfId="44" applyFont="1" applyFill="1" applyBorder="1" applyAlignment="1">
      <alignment horizontal="left"/>
    </xf>
    <xf numFmtId="0" fontId="22" fillId="0" borderId="0" xfId="45" applyFont="1" applyFill="1" applyBorder="1" applyAlignment="1">
      <alignment horizontal="center" vertical="center" wrapText="1"/>
    </xf>
    <xf numFmtId="0" fontId="22" fillId="0" borderId="0" xfId="45" applyNumberFormat="1" applyFont="1" applyFill="1" applyBorder="1" applyAlignment="1" applyProtection="1">
      <alignment horizontal="center" vertical="center" wrapText="1"/>
    </xf>
    <xf numFmtId="0" fontId="23" fillId="0" borderId="0" xfId="51" applyNumberFormat="1" applyFont="1" applyFill="1" applyBorder="1" applyAlignment="1" applyProtection="1">
      <alignment wrapText="1"/>
    </xf>
    <xf numFmtId="0" fontId="23" fillId="0" borderId="0" xfId="44" applyNumberFormat="1" applyFont="1" applyFill="1" applyBorder="1" applyAlignment="1">
      <alignment vertical="top" wrapText="1"/>
    </xf>
    <xf numFmtId="0" fontId="23" fillId="0" borderId="0" xfId="44" applyFont="1" applyFill="1" applyBorder="1" applyAlignment="1">
      <alignment horizontal="center"/>
    </xf>
    <xf numFmtId="188" fontId="22" fillId="0" borderId="0" xfId="48" applyNumberFormat="1" applyFont="1" applyFill="1" applyBorder="1" applyAlignment="1">
      <alignment horizontal="right" vertical="top" wrapText="1"/>
    </xf>
    <xf numFmtId="0" fontId="23" fillId="0" borderId="10" xfId="48" applyFont="1" applyFill="1" applyBorder="1" applyAlignment="1" applyProtection="1">
      <alignment horizontal="left" vertical="top" wrapText="1"/>
    </xf>
    <xf numFmtId="0" fontId="22" fillId="0" borderId="0" xfId="48" applyFont="1" applyFill="1" applyBorder="1" applyAlignment="1">
      <alignment vertical="top"/>
    </xf>
    <xf numFmtId="0" fontId="23" fillId="25" borderId="0" xfId="48" applyFont="1" applyFill="1" applyBorder="1" applyAlignment="1">
      <alignment wrapText="1"/>
    </xf>
    <xf numFmtId="0" fontId="22" fillId="0" borderId="0" xfId="44" applyFont="1" applyFill="1" applyAlignment="1">
      <alignment horizontal="center"/>
    </xf>
    <xf numFmtId="0" fontId="23" fillId="0" borderId="11" xfId="44" applyNumberFormat="1" applyFont="1" applyFill="1" applyBorder="1" applyAlignment="1" applyProtection="1">
      <alignment horizontal="right"/>
    </xf>
    <xf numFmtId="0" fontId="25" fillId="0" borderId="0" xfId="44" applyNumberFormat="1" applyFont="1" applyFill="1" applyAlignment="1" applyProtection="1">
      <alignment horizontal="right" wrapText="1"/>
    </xf>
    <xf numFmtId="43" fontId="25" fillId="0" borderId="0" xfId="61" applyFont="1" applyFill="1" applyAlignment="1" applyProtection="1">
      <alignment horizontal="right" wrapText="1"/>
    </xf>
    <xf numFmtId="43" fontId="25" fillId="0" borderId="0" xfId="61" applyFont="1" applyFill="1" applyBorder="1" applyAlignment="1" applyProtection="1">
      <alignment horizontal="right" wrapText="1"/>
    </xf>
    <xf numFmtId="0" fontId="25" fillId="0" borderId="0" xfId="61" applyNumberFormat="1" applyFont="1" applyFill="1" applyAlignment="1" applyProtection="1">
      <alignment horizontal="right" wrapText="1"/>
    </xf>
    <xf numFmtId="43" fontId="25" fillId="0" borderId="11" xfId="61" applyFont="1" applyFill="1" applyBorder="1" applyAlignment="1" applyProtection="1">
      <alignment horizontal="right" wrapText="1"/>
    </xf>
    <xf numFmtId="43" fontId="25" fillId="0" borderId="10" xfId="61" applyFont="1" applyFill="1" applyBorder="1" applyAlignment="1" applyProtection="1">
      <alignment horizontal="right" wrapText="1"/>
    </xf>
    <xf numFmtId="0" fontId="23" fillId="0" borderId="11" xfId="44" applyNumberFormat="1" applyFont="1" applyFill="1" applyBorder="1" applyAlignment="1" applyProtection="1">
      <alignment wrapText="1"/>
    </xf>
    <xf numFmtId="43" fontId="25" fillId="0" borderId="11" xfId="61" applyFont="1" applyFill="1" applyBorder="1" applyAlignment="1" applyProtection="1">
      <alignment horizontal="right"/>
    </xf>
    <xf numFmtId="0" fontId="25" fillId="0" borderId="11" xfId="44" applyNumberFormat="1" applyFont="1" applyFill="1" applyBorder="1" applyAlignment="1" applyProtection="1">
      <alignment wrapText="1"/>
    </xf>
    <xf numFmtId="0" fontId="23" fillId="0" borderId="0" xfId="44" applyNumberFormat="1" applyFont="1" applyFill="1" applyBorder="1" applyAlignment="1" applyProtection="1">
      <alignment wrapText="1"/>
    </xf>
    <xf numFmtId="0" fontId="25" fillId="0" borderId="11" xfId="44" applyNumberFormat="1" applyFont="1" applyFill="1" applyBorder="1" applyAlignment="1" applyProtection="1">
      <alignment horizontal="right" wrapText="1"/>
    </xf>
    <xf numFmtId="167" fontId="23" fillId="0" borderId="0" xfId="67" applyFont="1" applyFill="1" applyBorder="1" applyAlignment="1">
      <alignment horizontal="center"/>
    </xf>
    <xf numFmtId="0" fontId="23" fillId="0" borderId="0" xfId="67" applyNumberFormat="1" applyFont="1" applyFill="1" applyBorder="1" applyAlignment="1">
      <alignment horizontal="center"/>
    </xf>
    <xf numFmtId="165" fontId="23" fillId="0" borderId="0" xfId="28" applyFont="1" applyFill="1" applyBorder="1" applyAlignment="1">
      <alignment vertical="top"/>
    </xf>
    <xf numFmtId="0" fontId="23" fillId="0" borderId="0" xfId="48" applyNumberFormat="1" applyFont="1" applyFill="1" applyAlignment="1">
      <alignment horizontal="center" vertical="top"/>
    </xf>
    <xf numFmtId="0" fontId="23" fillId="0" borderId="11" xfId="48" applyNumberFormat="1" applyFont="1" applyFill="1" applyBorder="1" applyAlignment="1">
      <alignment vertical="top"/>
    </xf>
    <xf numFmtId="165" fontId="23" fillId="0" borderId="11" xfId="28" applyFont="1" applyFill="1" applyBorder="1" applyAlignment="1">
      <alignment vertical="top"/>
    </xf>
    <xf numFmtId="184" fontId="22" fillId="0" borderId="11" xfId="48" applyNumberFormat="1" applyFont="1" applyFill="1" applyBorder="1" applyAlignment="1" applyProtection="1">
      <alignment horizontal="left" vertical="top" wrapText="1"/>
    </xf>
    <xf numFmtId="184" fontId="22" fillId="0" borderId="0" xfId="48" applyNumberFormat="1" applyFont="1" applyFill="1" applyBorder="1" applyAlignment="1" applyProtection="1">
      <alignment horizontal="left" vertical="top" wrapText="1"/>
    </xf>
    <xf numFmtId="0" fontId="23" fillId="0" borderId="0" xfId="48" applyFont="1" applyFill="1" applyAlignment="1">
      <alignment wrapText="1"/>
    </xf>
    <xf numFmtId="1" fontId="23" fillId="0" borderId="0" xfId="49" applyNumberFormat="1" applyFont="1" applyFill="1" applyBorder="1" applyAlignment="1" applyProtection="1">
      <alignment horizontal="right"/>
    </xf>
    <xf numFmtId="1" fontId="23" fillId="0" borderId="0" xfId="49" applyNumberFormat="1" applyFont="1" applyFill="1" applyBorder="1" applyAlignment="1" applyProtection="1">
      <alignment horizontal="center"/>
    </xf>
    <xf numFmtId="0" fontId="25" fillId="25" borderId="0" xfId="0" applyFont="1" applyFill="1" applyAlignment="1">
      <alignment vertical="center" wrapText="1"/>
    </xf>
    <xf numFmtId="1" fontId="22" fillId="25" borderId="0" xfId="0" applyNumberFormat="1" applyFont="1" applyFill="1" applyBorder="1" applyAlignment="1">
      <alignment horizontal="right"/>
    </xf>
    <xf numFmtId="0" fontId="22" fillId="25" borderId="0" xfId="48" applyFont="1" applyFill="1" applyAlignment="1" applyProtection="1">
      <alignment horizontal="left" vertical="top" wrapText="1"/>
    </xf>
    <xf numFmtId="0" fontId="23" fillId="25" borderId="0" xfId="48" applyNumberFormat="1" applyFont="1" applyFill="1" applyBorder="1" applyAlignment="1" applyProtection="1"/>
    <xf numFmtId="0" fontId="23" fillId="25" borderId="0" xfId="48" applyFont="1" applyFill="1" applyBorder="1" applyAlignment="1">
      <alignment horizontal="left" vertical="top" wrapText="1"/>
    </xf>
    <xf numFmtId="0" fontId="22" fillId="25" borderId="0" xfId="48" applyFont="1" applyFill="1" applyBorder="1" applyAlignment="1">
      <alignment horizontal="right" vertical="top" wrapText="1"/>
    </xf>
    <xf numFmtId="0" fontId="22" fillId="25" borderId="0" xfId="48" applyFont="1" applyFill="1" applyBorder="1" applyAlignment="1" applyProtection="1">
      <alignment horizontal="left" vertical="top" wrapText="1"/>
    </xf>
    <xf numFmtId="168" fontId="23" fillId="25" borderId="0" xfId="48" applyNumberFormat="1" applyFont="1" applyFill="1" applyBorder="1" applyAlignment="1">
      <alignment horizontal="right" vertical="top" wrapText="1"/>
    </xf>
    <xf numFmtId="0" fontId="23" fillId="25" borderId="0" xfId="48" applyFont="1" applyFill="1" applyBorder="1" applyAlignment="1" applyProtection="1">
      <alignment horizontal="left" vertical="top" wrapText="1"/>
    </xf>
    <xf numFmtId="175" fontId="22" fillId="25" borderId="0" xfId="48" applyNumberFormat="1" applyFont="1" applyFill="1" applyBorder="1" applyAlignment="1">
      <alignment horizontal="right" vertical="top" wrapText="1"/>
    </xf>
    <xf numFmtId="0" fontId="23" fillId="25" borderId="0" xfId="48" applyFont="1" applyFill="1" applyBorder="1" applyAlignment="1">
      <alignment horizontal="right" vertical="top" wrapText="1"/>
    </xf>
    <xf numFmtId="0" fontId="23" fillId="25" borderId="11" xfId="48" applyNumberFormat="1" applyFont="1" applyFill="1" applyBorder="1" applyAlignment="1" applyProtection="1">
      <alignment horizontal="right"/>
    </xf>
    <xf numFmtId="0" fontId="23" fillId="25" borderId="11" xfId="61" applyNumberFormat="1" applyFont="1" applyFill="1" applyBorder="1" applyAlignment="1" applyProtection="1">
      <alignment horizontal="right"/>
    </xf>
    <xf numFmtId="43" fontId="23" fillId="25" borderId="11" xfId="61" applyFont="1" applyFill="1" applyBorder="1" applyAlignment="1" applyProtection="1">
      <alignment horizontal="right"/>
    </xf>
    <xf numFmtId="165" fontId="23" fillId="25" borderId="11" xfId="28" applyFont="1" applyFill="1" applyBorder="1" applyAlignment="1" applyProtection="1">
      <alignment horizontal="right"/>
    </xf>
    <xf numFmtId="165" fontId="23" fillId="25" borderId="11" xfId="28" applyFont="1" applyFill="1" applyBorder="1" applyAlignment="1" applyProtection="1">
      <alignment horizontal="center"/>
    </xf>
    <xf numFmtId="0" fontId="22" fillId="25" borderId="0" xfId="51" applyFont="1" applyFill="1" applyBorder="1" applyAlignment="1">
      <alignment horizontal="right" vertical="top" wrapText="1"/>
    </xf>
    <xf numFmtId="0" fontId="22" fillId="25" borderId="0" xfId="51" applyFont="1" applyFill="1" applyBorder="1" applyAlignment="1" applyProtection="1">
      <alignment horizontal="left" vertical="top" wrapText="1"/>
    </xf>
    <xf numFmtId="0" fontId="23" fillId="25" borderId="0" xfId="51" applyFont="1" applyFill="1" applyBorder="1" applyAlignment="1">
      <alignment horizontal="left" vertical="top" wrapText="1"/>
    </xf>
    <xf numFmtId="169" fontId="23" fillId="25" borderId="0" xfId="51" applyNumberFormat="1" applyFont="1" applyFill="1" applyBorder="1" applyAlignment="1">
      <alignment horizontal="right" vertical="top" wrapText="1"/>
    </xf>
    <xf numFmtId="0" fontId="23" fillId="25" borderId="0" xfId="51" applyFont="1" applyFill="1" applyBorder="1" applyAlignment="1" applyProtection="1">
      <alignment horizontal="left" vertical="top" wrapText="1"/>
    </xf>
    <xf numFmtId="175" fontId="22" fillId="25" borderId="0" xfId="51" applyNumberFormat="1" applyFont="1" applyFill="1" applyBorder="1" applyAlignment="1">
      <alignment horizontal="right" vertical="top" wrapText="1"/>
    </xf>
    <xf numFmtId="0" fontId="23" fillId="25" borderId="0" xfId="51" applyFont="1" applyFill="1" applyBorder="1" applyAlignment="1">
      <alignment horizontal="center" vertical="top" wrapText="1"/>
    </xf>
    <xf numFmtId="0" fontId="23" fillId="25" borderId="0" xfId="48" applyFont="1" applyFill="1" applyBorder="1" applyAlignment="1" applyProtection="1">
      <alignment horizontal="left" wrapText="1"/>
    </xf>
    <xf numFmtId="1" fontId="23" fillId="25" borderId="11" xfId="48" applyNumberFormat="1" applyFont="1" applyFill="1" applyBorder="1"/>
    <xf numFmtId="175" fontId="22" fillId="25" borderId="0" xfId="51" applyNumberFormat="1" applyFont="1" applyFill="1" applyBorder="1" applyAlignment="1">
      <alignment vertical="top" wrapText="1"/>
    </xf>
    <xf numFmtId="0" fontId="22" fillId="25" borderId="0" xfId="44" applyFont="1" applyFill="1" applyBorder="1" applyAlignment="1" applyProtection="1">
      <alignment horizontal="left" vertical="top" wrapText="1"/>
    </xf>
    <xf numFmtId="0" fontId="23" fillId="25" borderId="11" xfId="48" applyFont="1" applyFill="1" applyBorder="1" applyAlignment="1">
      <alignment horizontal="left" vertical="top" wrapText="1"/>
    </xf>
    <xf numFmtId="168" fontId="23" fillId="25" borderId="11" xfId="48" applyNumberFormat="1" applyFont="1" applyFill="1" applyBorder="1" applyAlignment="1">
      <alignment vertical="top"/>
    </xf>
    <xf numFmtId="0" fontId="23" fillId="25" borderId="11" xfId="51" applyFont="1" applyFill="1" applyBorder="1" applyAlignment="1" applyProtection="1">
      <alignment horizontal="left" vertical="top" wrapText="1"/>
    </xf>
    <xf numFmtId="168" fontId="23" fillId="25" borderId="0" xfId="44" applyNumberFormat="1" applyFont="1" applyFill="1" applyBorder="1" applyAlignment="1">
      <alignment vertical="top" wrapText="1"/>
    </xf>
    <xf numFmtId="168" fontId="23" fillId="25" borderId="0" xfId="48" applyNumberFormat="1" applyFont="1" applyFill="1" applyBorder="1" applyAlignment="1">
      <alignment horizontal="right" vertical="top"/>
    </xf>
    <xf numFmtId="168" fontId="23" fillId="25" borderId="0" xfId="48" applyNumberFormat="1" applyFont="1" applyFill="1" applyBorder="1" applyAlignment="1">
      <alignment vertical="top"/>
    </xf>
    <xf numFmtId="0" fontId="22" fillId="25" borderId="11" xfId="48" applyFont="1" applyFill="1" applyBorder="1" applyAlignment="1">
      <alignment horizontal="right" vertical="top" wrapText="1"/>
    </xf>
    <xf numFmtId="0" fontId="22" fillId="25" borderId="11" xfId="48" applyFont="1" applyFill="1" applyBorder="1" applyAlignment="1" applyProtection="1">
      <alignment horizontal="left" vertical="top" wrapText="1"/>
    </xf>
    <xf numFmtId="0" fontId="23" fillId="25" borderId="11" xfId="48" applyFont="1" applyFill="1" applyBorder="1" applyAlignment="1">
      <alignment horizontal="left" wrapText="1"/>
    </xf>
    <xf numFmtId="0" fontId="23" fillId="25" borderId="11" xfId="48" applyFont="1" applyFill="1" applyBorder="1" applyAlignment="1">
      <alignment horizontal="right" wrapText="1"/>
    </xf>
    <xf numFmtId="0" fontId="22" fillId="25" borderId="11" xfId="48" applyFont="1" applyFill="1" applyBorder="1" applyAlignment="1" applyProtection="1">
      <alignment horizontal="left" wrapText="1"/>
    </xf>
    <xf numFmtId="0" fontId="22" fillId="25" borderId="0" xfId="48" applyFont="1" applyFill="1" applyBorder="1" applyAlignment="1" applyProtection="1">
      <alignment horizontal="center" vertical="top" wrapText="1"/>
    </xf>
    <xf numFmtId="0" fontId="22" fillId="25" borderId="0" xfId="48" applyFont="1" applyFill="1" applyBorder="1" applyAlignment="1">
      <alignment vertical="top" wrapText="1"/>
    </xf>
    <xf numFmtId="171" fontId="23" fillId="25" borderId="0" xfId="48" applyNumberFormat="1" applyFont="1" applyFill="1" applyBorder="1" applyAlignment="1">
      <alignment horizontal="right" vertical="top" wrapText="1"/>
    </xf>
    <xf numFmtId="0" fontId="23" fillId="25" borderId="0" xfId="48" applyFont="1" applyFill="1" applyBorder="1" applyAlignment="1">
      <alignment horizontal="center" vertical="top" wrapText="1"/>
    </xf>
    <xf numFmtId="0" fontId="22" fillId="25" borderId="0" xfId="48" applyFont="1" applyFill="1" applyAlignment="1">
      <alignment horizontal="left" vertical="top" wrapText="1"/>
    </xf>
    <xf numFmtId="49" fontId="23" fillId="25" borderId="0" xfId="48" applyNumberFormat="1" applyFont="1" applyFill="1" applyAlignment="1">
      <alignment horizontal="right"/>
    </xf>
    <xf numFmtId="0" fontId="23" fillId="25" borderId="0" xfId="48" applyFont="1" applyFill="1" applyAlignment="1">
      <alignment horizontal="right" vertical="top"/>
    </xf>
    <xf numFmtId="49" fontId="23" fillId="25" borderId="0" xfId="48" applyNumberFormat="1" applyFont="1" applyFill="1" applyBorder="1" applyAlignment="1">
      <alignment horizontal="right"/>
    </xf>
    <xf numFmtId="0" fontId="23" fillId="25" borderId="10" xfId="48" applyFont="1" applyFill="1" applyBorder="1" applyAlignment="1">
      <alignment horizontal="left" vertical="top" wrapText="1"/>
    </xf>
    <xf numFmtId="0" fontId="23" fillId="25" borderId="10" xfId="48" applyFont="1" applyFill="1" applyBorder="1" applyAlignment="1">
      <alignment horizontal="right" vertical="top" wrapText="1"/>
    </xf>
    <xf numFmtId="0" fontId="22" fillId="25" borderId="10" xfId="48" applyFont="1" applyFill="1" applyBorder="1" applyAlignment="1" applyProtection="1">
      <alignment horizontal="left" vertical="top" wrapText="1"/>
    </xf>
    <xf numFmtId="0" fontId="23" fillId="25" borderId="0" xfId="48" applyFont="1" applyFill="1" applyBorder="1" applyAlignment="1">
      <alignment horizontal="right" vertical="top"/>
    </xf>
    <xf numFmtId="0" fontId="22" fillId="25" borderId="0" xfId="48" applyFont="1" applyFill="1" applyBorder="1" applyAlignment="1" applyProtection="1">
      <alignment horizontal="left" vertical="top"/>
    </xf>
    <xf numFmtId="0" fontId="23" fillId="25" borderId="0" xfId="48" applyFont="1" applyFill="1" applyBorder="1" applyAlignment="1">
      <alignment vertical="top"/>
    </xf>
    <xf numFmtId="0" fontId="22" fillId="25" borderId="0" xfId="45" applyFont="1" applyFill="1" applyBorder="1" applyAlignment="1">
      <alignment horizontal="center" vertical="center" wrapText="1"/>
    </xf>
    <xf numFmtId="0" fontId="22" fillId="25" borderId="0" xfId="45" applyFont="1" applyFill="1" applyBorder="1" applyAlignment="1" applyProtection="1">
      <alignment horizontal="center" vertical="center" wrapText="1"/>
    </xf>
    <xf numFmtId="0" fontId="23" fillId="0" borderId="0" xfId="61" applyNumberFormat="1" applyFont="1" applyFill="1" applyBorder="1" applyAlignment="1" applyProtection="1">
      <alignment horizontal="right" vertical="top" wrapText="1"/>
    </xf>
    <xf numFmtId="165" fontId="23" fillId="0" borderId="0" xfId="28" applyFont="1" applyFill="1" applyBorder="1" applyAlignment="1" applyProtection="1">
      <alignment horizontal="right" vertical="top"/>
    </xf>
    <xf numFmtId="0" fontId="24" fillId="25" borderId="0" xfId="0" applyFont="1" applyFill="1" applyBorder="1" applyAlignment="1">
      <alignment horizontal="center"/>
    </xf>
    <xf numFmtId="0" fontId="23" fillId="25" borderId="0" xfId="0" applyFont="1" applyFill="1" applyAlignment="1">
      <alignment horizontal="right" vertical="top"/>
    </xf>
    <xf numFmtId="0" fontId="22" fillId="25" borderId="0" xfId="0" applyFont="1" applyFill="1" applyAlignment="1">
      <alignment horizontal="left" vertical="top"/>
    </xf>
    <xf numFmtId="0" fontId="22" fillId="25" borderId="0" xfId="0" applyFont="1" applyFill="1" applyAlignment="1">
      <alignment vertical="top"/>
    </xf>
    <xf numFmtId="0" fontId="22" fillId="25" borderId="0" xfId="0" applyFont="1" applyFill="1" applyBorder="1" applyAlignment="1">
      <alignment horizontal="center" vertical="top"/>
    </xf>
    <xf numFmtId="0" fontId="22" fillId="25" borderId="0" xfId="0" applyFont="1" applyFill="1" applyBorder="1" applyAlignment="1">
      <alignment horizontal="right" vertical="top"/>
    </xf>
    <xf numFmtId="0" fontId="23" fillId="25" borderId="0" xfId="48" applyFont="1" applyFill="1" applyAlignment="1">
      <alignment vertical="top"/>
    </xf>
    <xf numFmtId="0" fontId="22" fillId="25" borderId="11" xfId="28" applyNumberFormat="1" applyFont="1" applyFill="1" applyBorder="1" applyAlignment="1" applyProtection="1">
      <alignment horizontal="right" vertical="top" wrapText="1"/>
    </xf>
    <xf numFmtId="0" fontId="23" fillId="25" borderId="0" xfId="0" applyFont="1" applyFill="1" applyAlignment="1">
      <alignment horizontal="left" vertical="top"/>
    </xf>
    <xf numFmtId="0" fontId="23" fillId="25" borderId="0" xfId="0" applyFont="1" applyFill="1" applyAlignment="1">
      <alignment vertical="top"/>
    </xf>
    <xf numFmtId="0" fontId="23" fillId="25" borderId="10" xfId="0" applyFont="1" applyFill="1" applyBorder="1" applyAlignment="1">
      <alignment horizontal="center" vertical="top"/>
    </xf>
    <xf numFmtId="0" fontId="23" fillId="25" borderId="10" xfId="0" applyFont="1" applyFill="1" applyBorder="1" applyAlignment="1">
      <alignment horizontal="right" vertical="top"/>
    </xf>
    <xf numFmtId="0" fontId="23" fillId="25" borderId="0" xfId="0" applyFont="1" applyFill="1" applyBorder="1" applyAlignment="1">
      <alignment horizontal="center" vertical="top"/>
    </xf>
    <xf numFmtId="0" fontId="25" fillId="25" borderId="0" xfId="0" applyFont="1" applyFill="1" applyBorder="1" applyAlignment="1">
      <alignment horizontal="center"/>
    </xf>
    <xf numFmtId="0" fontId="23" fillId="25" borderId="0" xfId="48" applyNumberFormat="1" applyFont="1" applyFill="1" applyBorder="1" applyAlignment="1" applyProtection="1">
      <alignment horizontal="right" vertical="center"/>
    </xf>
    <xf numFmtId="43" fontId="23" fillId="25" borderId="0" xfId="61" applyFont="1" applyFill="1" applyBorder="1" applyAlignment="1" applyProtection="1">
      <alignment horizontal="right" vertical="center"/>
    </xf>
    <xf numFmtId="0" fontId="23" fillId="25" borderId="0" xfId="48" applyNumberFormat="1" applyFont="1" applyFill="1" applyBorder="1" applyAlignment="1" applyProtection="1">
      <alignment horizontal="center" vertical="center"/>
    </xf>
    <xf numFmtId="165" fontId="2" fillId="25" borderId="0" xfId="28" applyFont="1" applyFill="1" applyBorder="1" applyAlignment="1">
      <alignment horizontal="right" wrapText="1"/>
    </xf>
    <xf numFmtId="168" fontId="23" fillId="25" borderId="0" xfId="48" applyNumberFormat="1" applyFont="1" applyFill="1" applyAlignment="1">
      <alignment horizontal="right" vertical="top" wrapText="1"/>
    </xf>
    <xf numFmtId="0" fontId="23" fillId="25" borderId="0" xfId="48" applyFont="1" applyFill="1" applyAlignment="1" applyProtection="1">
      <alignment horizontal="left" vertical="top" wrapText="1"/>
    </xf>
    <xf numFmtId="165" fontId="2" fillId="25" borderId="0" xfId="28" applyFont="1" applyFill="1" applyBorder="1" applyAlignment="1">
      <alignment horizontal="center" wrapText="1"/>
    </xf>
    <xf numFmtId="171" fontId="23" fillId="25" borderId="0" xfId="48" applyNumberFormat="1" applyFont="1" applyFill="1" applyAlignment="1">
      <alignment horizontal="right" vertical="top" wrapText="1"/>
    </xf>
    <xf numFmtId="0" fontId="23" fillId="25" borderId="11" xfId="48" applyNumberFormat="1" applyFont="1" applyFill="1" applyBorder="1" applyAlignment="1">
      <alignment horizontal="right" vertical="top" wrapText="1"/>
    </xf>
    <xf numFmtId="165" fontId="2" fillId="25" borderId="11" xfId="28" applyFont="1" applyFill="1" applyBorder="1" applyAlignment="1">
      <alignment horizontal="right"/>
    </xf>
    <xf numFmtId="0" fontId="23" fillId="25" borderId="11" xfId="48" applyNumberFormat="1" applyFont="1" applyFill="1" applyBorder="1" applyAlignment="1">
      <alignment horizontal="right" wrapText="1"/>
    </xf>
    <xf numFmtId="165" fontId="23" fillId="25" borderId="11" xfId="28" applyFont="1" applyFill="1" applyBorder="1" applyAlignment="1">
      <alignment horizontal="right"/>
    </xf>
    <xf numFmtId="0" fontId="23" fillId="25" borderId="0" xfId="48" applyFont="1" applyFill="1" applyBorder="1" applyAlignment="1" applyProtection="1">
      <alignment vertical="top" wrapText="1"/>
    </xf>
    <xf numFmtId="165" fontId="23" fillId="25" borderId="11" xfId="28" applyFont="1" applyFill="1" applyBorder="1" applyAlignment="1">
      <alignment horizontal="right" wrapText="1"/>
    </xf>
    <xf numFmtId="0" fontId="23" fillId="25" borderId="10" xfId="48" applyNumberFormat="1" applyFont="1" applyFill="1" applyBorder="1" applyAlignment="1">
      <alignment horizontal="right" wrapText="1"/>
    </xf>
    <xf numFmtId="165" fontId="23" fillId="25" borderId="10" xfId="28" applyFont="1" applyFill="1" applyBorder="1" applyAlignment="1">
      <alignment horizontal="right" wrapText="1"/>
    </xf>
    <xf numFmtId="168" fontId="23" fillId="25" borderId="11" xfId="48" applyNumberFormat="1" applyFont="1" applyFill="1" applyBorder="1" applyAlignment="1">
      <alignment horizontal="right" vertical="top" wrapText="1"/>
    </xf>
    <xf numFmtId="0" fontId="23" fillId="25" borderId="11" xfId="48" applyFont="1" applyFill="1" applyBorder="1" applyAlignment="1" applyProtection="1">
      <alignment horizontal="left" vertical="top" wrapText="1"/>
    </xf>
    <xf numFmtId="0" fontId="23" fillId="25" borderId="0" xfId="0" applyFont="1" applyFill="1" applyBorder="1" applyAlignment="1">
      <alignment vertical="top" wrapText="1"/>
    </xf>
    <xf numFmtId="0" fontId="23" fillId="25" borderId="0" xfId="48" applyFont="1" applyFill="1" applyBorder="1" applyAlignment="1">
      <alignment horizontal="right"/>
    </xf>
    <xf numFmtId="0" fontId="23" fillId="25" borderId="0" xfId="48" applyFont="1" applyFill="1" applyAlignment="1">
      <alignment horizontal="center" vertical="top" wrapText="1"/>
    </xf>
    <xf numFmtId="0" fontId="23" fillId="25" borderId="0" xfId="48" applyFont="1" applyFill="1" applyBorder="1" applyAlignment="1">
      <alignment vertical="top" wrapText="1"/>
    </xf>
    <xf numFmtId="175" fontId="23" fillId="25" borderId="0" xfId="48" applyNumberFormat="1" applyFont="1" applyFill="1" applyBorder="1" applyAlignment="1">
      <alignment horizontal="right" vertical="top" wrapText="1"/>
    </xf>
    <xf numFmtId="0" fontId="23" fillId="25" borderId="10" xfId="48" applyFont="1" applyFill="1" applyBorder="1"/>
    <xf numFmtId="0" fontId="22" fillId="25" borderId="0" xfId="48" applyFont="1" applyFill="1" applyAlignment="1">
      <alignment horizontal="right" vertical="top" wrapText="1"/>
    </xf>
    <xf numFmtId="0" fontId="22" fillId="25" borderId="0" xfId="48" applyFont="1" applyFill="1" applyAlignment="1" applyProtection="1">
      <alignment horizontal="center" vertical="top" wrapText="1"/>
    </xf>
    <xf numFmtId="175" fontId="22" fillId="25" borderId="0" xfId="48" applyNumberFormat="1" applyFont="1" applyFill="1" applyAlignment="1">
      <alignment horizontal="right" vertical="top" wrapText="1"/>
    </xf>
    <xf numFmtId="0" fontId="23" fillId="25" borderId="12" xfId="48" applyFont="1" applyFill="1" applyBorder="1"/>
    <xf numFmtId="0" fontId="23" fillId="25" borderId="0" xfId="48" applyFont="1" applyFill="1" applyAlignment="1">
      <alignment horizontal="left" vertical="top"/>
    </xf>
    <xf numFmtId="49" fontId="22" fillId="0" borderId="0" xfId="44" applyNumberFormat="1" applyFont="1" applyFill="1" applyBorder="1" applyAlignment="1" applyProtection="1">
      <alignment horizontal="center"/>
    </xf>
    <xf numFmtId="0" fontId="23" fillId="0" borderId="0" xfId="91" applyFont="1" applyFill="1" applyBorder="1" applyAlignment="1" applyProtection="1">
      <alignment horizontal="left" vertical="top" wrapText="1"/>
    </xf>
    <xf numFmtId="49" fontId="23" fillId="0" borderId="0" xfId="44" applyNumberFormat="1" applyFont="1" applyFill="1" applyBorder="1" applyAlignment="1">
      <alignment horizontal="center"/>
    </xf>
    <xf numFmtId="0" fontId="25" fillId="0" borderId="0" xfId="89" applyFont="1" applyFill="1" applyAlignment="1">
      <alignment horizontal="center"/>
    </xf>
    <xf numFmtId="0" fontId="23" fillId="0" borderId="0" xfId="89" applyFont="1" applyFill="1" applyAlignment="1">
      <alignment horizontal="right"/>
    </xf>
    <xf numFmtId="0" fontId="24" fillId="0" borderId="0" xfId="89" applyFont="1" applyFill="1" applyBorder="1" applyAlignment="1">
      <alignment horizontal="right"/>
    </xf>
    <xf numFmtId="0" fontId="24" fillId="0" borderId="0" xfId="89" applyFont="1" applyFill="1" applyBorder="1" applyAlignment="1">
      <alignment horizontal="center"/>
    </xf>
    <xf numFmtId="0" fontId="23" fillId="0" borderId="0" xfId="89" applyFont="1" applyFill="1"/>
    <xf numFmtId="0" fontId="23" fillId="0" borderId="10" xfId="89" applyFont="1" applyFill="1" applyBorder="1"/>
    <xf numFmtId="0" fontId="22" fillId="0" borderId="10" xfId="89" applyFont="1" applyFill="1" applyBorder="1" applyAlignment="1">
      <alignment horizontal="right"/>
    </xf>
    <xf numFmtId="0" fontId="22" fillId="0" borderId="0" xfId="89" applyFont="1" applyFill="1" applyBorder="1" applyAlignment="1">
      <alignment horizontal="center"/>
    </xf>
    <xf numFmtId="0" fontId="22" fillId="0" borderId="0" xfId="89" applyFont="1" applyFill="1" applyBorder="1" applyAlignment="1">
      <alignment horizontal="right"/>
    </xf>
    <xf numFmtId="0" fontId="23" fillId="0" borderId="0" xfId="89" applyFont="1" applyFill="1" applyAlignment="1">
      <alignment horizontal="left"/>
    </xf>
    <xf numFmtId="0" fontId="25" fillId="0" borderId="0" xfId="89" applyFont="1" applyFill="1" applyBorder="1" applyAlignment="1">
      <alignment horizontal="center"/>
    </xf>
    <xf numFmtId="0" fontId="25" fillId="0" borderId="0" xfId="89" applyFont="1" applyFill="1" applyBorder="1" applyAlignment="1">
      <alignment horizontal="right"/>
    </xf>
    <xf numFmtId="0" fontId="23" fillId="0" borderId="0" xfId="89" applyFont="1" applyFill="1" applyBorder="1" applyAlignment="1">
      <alignment horizontal="right"/>
    </xf>
    <xf numFmtId="0" fontId="22" fillId="0" borderId="0" xfId="89" applyFont="1" applyFill="1" applyAlignment="1">
      <alignment horizontal="left"/>
    </xf>
    <xf numFmtId="0" fontId="23" fillId="0" borderId="0" xfId="89" applyFont="1" applyFill="1" applyBorder="1" applyAlignment="1">
      <alignment horizontal="center"/>
    </xf>
    <xf numFmtId="0" fontId="22" fillId="0" borderId="0" xfId="89" applyFont="1" applyFill="1"/>
    <xf numFmtId="0" fontId="25" fillId="0" borderId="12" xfId="89" applyFont="1" applyFill="1" applyBorder="1" applyAlignment="1">
      <alignment horizontal="right"/>
    </xf>
    <xf numFmtId="0" fontId="23" fillId="0" borderId="11" xfId="89" applyFont="1" applyFill="1" applyBorder="1" applyAlignment="1">
      <alignment horizontal="right"/>
    </xf>
    <xf numFmtId="0" fontId="23" fillId="0" borderId="0" xfId="89" applyFont="1" applyFill="1" applyBorder="1"/>
    <xf numFmtId="0" fontId="23" fillId="0" borderId="0" xfId="89" applyFont="1" applyFill="1" applyAlignment="1">
      <alignment horizontal="center"/>
    </xf>
    <xf numFmtId="0" fontId="23" fillId="0" borderId="13" xfId="89" applyFont="1" applyFill="1" applyBorder="1" applyAlignment="1">
      <alignment horizontal="right"/>
    </xf>
    <xf numFmtId="0" fontId="25" fillId="0" borderId="13" xfId="89" applyFont="1" applyFill="1" applyBorder="1" applyAlignment="1">
      <alignment horizontal="right"/>
    </xf>
    <xf numFmtId="0" fontId="22" fillId="0" borderId="13" xfId="89" applyFont="1" applyFill="1" applyBorder="1" applyAlignment="1">
      <alignment horizontal="center"/>
    </xf>
    <xf numFmtId="0" fontId="22" fillId="0" borderId="13" xfId="89" applyFont="1" applyFill="1" applyBorder="1" applyAlignment="1">
      <alignment horizontal="right"/>
    </xf>
    <xf numFmtId="0" fontId="23" fillId="25" borderId="0" xfId="48" applyNumberFormat="1" applyFont="1" applyFill="1" applyBorder="1" applyAlignment="1">
      <alignment horizontal="left" vertical="top" wrapText="1"/>
    </xf>
    <xf numFmtId="0" fontId="23" fillId="0" borderId="0" xfId="50" applyFont="1" applyFill="1" applyBorder="1" applyAlignment="1" applyProtection="1">
      <alignment horizontal="left" vertical="top"/>
    </xf>
    <xf numFmtId="0" fontId="22" fillId="0" borderId="0" xfId="50" applyNumberFormat="1" applyFont="1" applyFill="1" applyBorder="1" applyAlignment="1" applyProtection="1">
      <alignment horizontal="center"/>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3" fillId="0" borderId="0" xfId="50" applyFont="1" applyFill="1" applyBorder="1" applyAlignment="1" applyProtection="1">
      <alignment horizontal="center" vertical="top"/>
    </xf>
    <xf numFmtId="0" fontId="22" fillId="0" borderId="0" xfId="46" applyFont="1" applyFill="1" applyAlignment="1" applyProtection="1">
      <alignment horizontal="center"/>
    </xf>
    <xf numFmtId="0" fontId="25" fillId="0" borderId="0" xfId="0" applyFont="1" applyFill="1" applyAlignment="1">
      <alignment horizontal="center" vertical="top" wrapText="1"/>
    </xf>
    <xf numFmtId="0" fontId="23" fillId="0" borderId="0" xfId="50" applyFont="1" applyFill="1" applyBorder="1" applyAlignment="1" applyProtection="1">
      <alignment horizontal="left" vertical="top" wrapText="1"/>
    </xf>
    <xf numFmtId="0" fontId="23" fillId="0" borderId="0" xfId="51" applyNumberFormat="1" applyFont="1" applyFill="1" applyAlignment="1" applyProtection="1">
      <alignment horizontal="left" vertical="top"/>
    </xf>
    <xf numFmtId="0" fontId="22" fillId="0" borderId="0" xfId="51" applyNumberFormat="1" applyFont="1" applyFill="1" applyBorder="1" applyAlignment="1" applyProtection="1">
      <alignment horizontal="center"/>
    </xf>
    <xf numFmtId="0" fontId="23" fillId="0" borderId="0" xfId="46" applyFont="1" applyFill="1" applyAlignment="1" applyProtection="1">
      <alignment horizontal="left" vertical="top" wrapText="1"/>
    </xf>
    <xf numFmtId="0" fontId="23" fillId="0" borderId="0" xfId="48" applyFont="1" applyFill="1" applyBorder="1" applyAlignment="1">
      <alignment horizontal="left" vertical="top" wrapText="1"/>
    </xf>
    <xf numFmtId="0" fontId="25" fillId="0" borderId="0" xfId="0" applyFont="1" applyFill="1" applyAlignment="1">
      <alignment horizontal="center" vertical="center" wrapText="1"/>
    </xf>
    <xf numFmtId="0" fontId="22" fillId="0" borderId="0" xfId="48" applyNumberFormat="1" applyFont="1" applyFill="1" applyBorder="1" applyAlignment="1" applyProtection="1">
      <alignment horizontal="center" vertical="top"/>
    </xf>
    <xf numFmtId="0" fontId="22" fillId="0" borderId="0" xfId="48" applyNumberFormat="1" applyFont="1" applyFill="1" applyBorder="1" applyAlignment="1" applyProtection="1">
      <alignment horizontal="center"/>
    </xf>
    <xf numFmtId="0" fontId="23" fillId="0" borderId="0" xfId="49" applyNumberFormat="1" applyFont="1" applyFill="1" applyBorder="1" applyAlignment="1" applyProtection="1">
      <alignment horizontal="center"/>
    </xf>
    <xf numFmtId="0" fontId="23" fillId="0" borderId="0" xfId="48" applyNumberFormat="1" applyFont="1" applyFill="1" applyBorder="1" applyAlignment="1">
      <alignment horizontal="left" vertical="top" wrapText="1"/>
    </xf>
    <xf numFmtId="0" fontId="22" fillId="25" borderId="0" xfId="44" applyNumberFormat="1" applyFont="1" applyFill="1" applyBorder="1" applyAlignment="1" applyProtection="1">
      <alignment horizontal="center"/>
    </xf>
    <xf numFmtId="0" fontId="22" fillId="25" borderId="0" xfId="44" applyFont="1" applyFill="1" applyBorder="1" applyAlignment="1" applyProtection="1">
      <alignment horizontal="center"/>
    </xf>
    <xf numFmtId="0" fontId="23" fillId="0" borderId="0" xfId="47" applyFont="1" applyFill="1" applyBorder="1" applyAlignment="1">
      <alignment horizontal="left" vertical="top" wrapText="1"/>
    </xf>
    <xf numFmtId="0" fontId="22" fillId="0" borderId="0" xfId="44" applyFont="1" applyFill="1" applyBorder="1" applyAlignment="1" applyProtection="1">
      <alignment horizontal="center"/>
    </xf>
    <xf numFmtId="0" fontId="22" fillId="25" borderId="0" xfId="48" applyNumberFormat="1" applyFont="1" applyFill="1" applyBorder="1" applyAlignment="1">
      <alignment horizontal="center"/>
    </xf>
    <xf numFmtId="0" fontId="22" fillId="25" borderId="0" xfId="48" applyNumberFormat="1" applyFont="1" applyFill="1" applyAlignment="1">
      <alignment horizontal="center"/>
    </xf>
    <xf numFmtId="0" fontId="22" fillId="25" borderId="0" xfId="48" applyNumberFormat="1" applyFont="1" applyFill="1" applyAlignment="1" applyProtection="1">
      <alignment horizontal="center"/>
    </xf>
    <xf numFmtId="0" fontId="23" fillId="0" borderId="0" xfId="48" applyFont="1" applyFill="1" applyAlignment="1">
      <alignment horizontal="center"/>
    </xf>
    <xf numFmtId="0" fontId="22" fillId="25" borderId="0" xfId="48" applyFont="1" applyFill="1" applyAlignment="1" applyProtection="1">
      <alignment horizontal="center"/>
    </xf>
    <xf numFmtId="0" fontId="22" fillId="0" borderId="0" xfId="48" applyFont="1" applyFill="1" applyBorder="1" applyAlignment="1" applyProtection="1">
      <alignment horizontal="center"/>
    </xf>
    <xf numFmtId="0" fontId="23" fillId="0" borderId="0" xfId="44" applyFont="1" applyFill="1" applyBorder="1" applyAlignment="1">
      <alignment horizontal="left" vertical="top" wrapText="1"/>
    </xf>
    <xf numFmtId="0" fontId="22" fillId="25" borderId="0" xfId="48" applyNumberFormat="1" applyFont="1" applyFill="1" applyBorder="1" applyAlignment="1" applyProtection="1">
      <alignment horizontal="center"/>
    </xf>
    <xf numFmtId="0" fontId="22" fillId="0" borderId="0" xfId="94" applyFont="1" applyFill="1" applyBorder="1" applyAlignment="1">
      <alignment horizontal="center" vertical="center" wrapText="1"/>
    </xf>
    <xf numFmtId="0" fontId="22" fillId="0" borderId="0" xfId="94" applyFont="1" applyFill="1" applyBorder="1" applyAlignment="1" applyProtection="1">
      <alignment horizontal="center" vertical="center" wrapText="1"/>
    </xf>
    <xf numFmtId="0" fontId="25" fillId="0" borderId="11" xfId="0" applyFont="1" applyFill="1" applyBorder="1" applyAlignment="1">
      <alignment horizontal="right"/>
    </xf>
    <xf numFmtId="0" fontId="22" fillId="0" borderId="13" xfId="0" applyFont="1" applyFill="1" applyBorder="1" applyAlignment="1">
      <alignment horizontal="center" vertical="center"/>
    </xf>
    <xf numFmtId="0" fontId="23" fillId="25" borderId="0" xfId="50" applyFont="1" applyFill="1" applyBorder="1" applyAlignment="1" applyProtection="1">
      <alignment horizontal="right" vertical="top"/>
    </xf>
    <xf numFmtId="0" fontId="23" fillId="0" borderId="0" xfId="66" applyFont="1" applyFill="1" applyAlignment="1">
      <alignment vertical="top" wrapText="1"/>
    </xf>
    <xf numFmtId="0" fontId="23" fillId="25" borderId="0" xfId="66" applyNumberFormat="1" applyFont="1" applyFill="1" applyAlignment="1" applyProtection="1">
      <alignment horizontal="right"/>
    </xf>
    <xf numFmtId="43" fontId="23" fillId="25" borderId="0" xfId="61" applyFont="1" applyFill="1" applyAlignment="1" applyProtection="1">
      <alignment horizontal="right"/>
    </xf>
    <xf numFmtId="0" fontId="23" fillId="0" borderId="0" xfId="66" applyFont="1" applyFill="1" applyBorder="1" applyAlignment="1">
      <alignment vertical="top" wrapText="1"/>
    </xf>
    <xf numFmtId="0" fontId="22" fillId="0" borderId="0" xfId="51" applyFont="1" applyFill="1" applyBorder="1" applyAlignment="1">
      <alignment vertical="top" wrapText="1"/>
    </xf>
    <xf numFmtId="191" fontId="22" fillId="0" borderId="0" xfId="51" applyNumberFormat="1" applyFont="1" applyFill="1" applyBorder="1" applyAlignment="1">
      <alignment vertical="top" wrapText="1"/>
    </xf>
    <xf numFmtId="168" fontId="23" fillId="0" borderId="0" xfId="48" applyNumberFormat="1" applyFont="1" applyFill="1" applyBorder="1" applyAlignment="1">
      <alignment vertical="top"/>
    </xf>
    <xf numFmtId="0" fontId="22" fillId="0" borderId="0" xfId="66" applyFont="1" applyFill="1" applyBorder="1" applyAlignment="1">
      <alignment vertical="top" wrapText="1"/>
    </xf>
    <xf numFmtId="168" fontId="23" fillId="0" borderId="0" xfId="66" applyNumberFormat="1" applyFont="1" applyFill="1" applyBorder="1" applyAlignment="1">
      <alignment vertical="top" wrapText="1"/>
    </xf>
    <xf numFmtId="175" fontId="22" fillId="0" borderId="0" xfId="66" applyNumberFormat="1" applyFont="1" applyFill="1" applyBorder="1" applyAlignment="1">
      <alignment vertical="top" wrapText="1"/>
    </xf>
    <xf numFmtId="0" fontId="23" fillId="0" borderId="0" xfId="66" applyNumberFormat="1" applyFont="1" applyFill="1" applyBorder="1" applyAlignment="1">
      <alignment horizontal="right" vertical="top" wrapText="1"/>
    </xf>
    <xf numFmtId="0" fontId="23" fillId="0" borderId="0" xfId="66" applyFont="1" applyFill="1" applyBorder="1" applyAlignment="1" applyProtection="1">
      <alignment vertical="top" wrapText="1"/>
    </xf>
    <xf numFmtId="0" fontId="23" fillId="0" borderId="10" xfId="66" applyFont="1" applyFill="1" applyBorder="1" applyAlignment="1">
      <alignment vertical="top" wrapText="1"/>
    </xf>
    <xf numFmtId="0" fontId="22" fillId="0" borderId="10" xfId="66" applyFont="1" applyFill="1" applyBorder="1" applyAlignment="1">
      <alignment vertical="top" wrapText="1"/>
    </xf>
    <xf numFmtId="175" fontId="23" fillId="0" borderId="0" xfId="66" applyNumberFormat="1" applyFont="1" applyFill="1" applyBorder="1" applyAlignment="1">
      <alignment horizontal="right" vertical="top" wrapText="1"/>
    </xf>
    <xf numFmtId="0" fontId="23" fillId="0" borderId="0" xfId="66" applyFont="1" applyFill="1" applyBorder="1" applyAlignment="1">
      <alignment vertical="top"/>
    </xf>
    <xf numFmtId="0" fontId="22" fillId="0" borderId="0" xfId="48" applyFont="1" applyFill="1" applyAlignment="1" applyProtection="1">
      <alignment horizontal="center" vertical="center"/>
    </xf>
    <xf numFmtId="0" fontId="25" fillId="0" borderId="0" xfId="49" applyNumberFormat="1" applyFont="1" applyFill="1" applyBorder="1" applyAlignment="1" applyProtection="1">
      <alignment horizontal="right"/>
    </xf>
    <xf numFmtId="165" fontId="23" fillId="0" borderId="0" xfId="28" applyFont="1" applyFill="1" applyAlignment="1">
      <alignment vertical="top"/>
    </xf>
    <xf numFmtId="0" fontId="23" fillId="0" borderId="11" xfId="48" applyFont="1" applyFill="1" applyBorder="1" applyAlignment="1">
      <alignment vertical="center"/>
    </xf>
    <xf numFmtId="0" fontId="23" fillId="0" borderId="11" xfId="48" applyFont="1" applyFill="1" applyBorder="1" applyAlignment="1">
      <alignment vertical="top"/>
    </xf>
    <xf numFmtId="0" fontId="25" fillId="25" borderId="0" xfId="0" applyFont="1" applyFill="1" applyAlignment="1">
      <alignment horizontal="center"/>
    </xf>
    <xf numFmtId="165" fontId="25" fillId="25" borderId="0" xfId="28" applyFont="1" applyFill="1" applyBorder="1" applyAlignment="1">
      <alignment horizontal="right"/>
    </xf>
    <xf numFmtId="165" fontId="24" fillId="25" borderId="0" xfId="28" applyFont="1" applyFill="1" applyBorder="1" applyAlignment="1">
      <alignment horizontal="right"/>
    </xf>
    <xf numFmtId="165" fontId="24" fillId="25" borderId="11" xfId="28" applyFont="1" applyFill="1" applyBorder="1" applyAlignment="1" applyProtection="1">
      <alignment horizontal="right"/>
    </xf>
    <xf numFmtId="0" fontId="25" fillId="25" borderId="10" xfId="0" applyFont="1" applyFill="1" applyBorder="1" applyAlignment="1">
      <alignment horizontal="center"/>
    </xf>
    <xf numFmtId="0" fontId="25" fillId="25" borderId="10" xfId="0" applyFont="1" applyFill="1" applyBorder="1" applyAlignment="1">
      <alignment horizontal="right"/>
    </xf>
    <xf numFmtId="165" fontId="25" fillId="25" borderId="10" xfId="28" applyFont="1" applyFill="1" applyBorder="1" applyAlignment="1">
      <alignment horizontal="right"/>
    </xf>
    <xf numFmtId="0" fontId="23" fillId="25" borderId="11" xfId="0" applyFont="1" applyFill="1" applyBorder="1" applyAlignment="1">
      <alignment horizontal="right"/>
    </xf>
    <xf numFmtId="0" fontId="25" fillId="25" borderId="11" xfId="0" applyFont="1" applyFill="1" applyBorder="1" applyAlignment="1">
      <alignment horizontal="right"/>
    </xf>
    <xf numFmtId="43" fontId="25" fillId="0" borderId="0" xfId="61" applyFont="1" applyFill="1" applyBorder="1" applyAlignment="1" applyProtection="1">
      <alignment horizontal="right"/>
    </xf>
    <xf numFmtId="0" fontId="25" fillId="0" borderId="0" xfId="44" applyNumberFormat="1" applyFont="1" applyFill="1" applyAlignment="1">
      <alignment horizontal="right" vertical="top"/>
    </xf>
    <xf numFmtId="43" fontId="25" fillId="0" borderId="0" xfId="61" applyFont="1" applyFill="1" applyAlignment="1">
      <alignment horizontal="right" vertical="top"/>
    </xf>
    <xf numFmtId="0" fontId="25" fillId="25" borderId="11" xfId="48" applyNumberFormat="1" applyFont="1" applyFill="1" applyBorder="1"/>
    <xf numFmtId="165" fontId="25" fillId="25" borderId="11" xfId="28" applyFont="1" applyFill="1" applyBorder="1" applyAlignment="1">
      <alignment wrapText="1"/>
    </xf>
    <xf numFmtId="0" fontId="25" fillId="25" borderId="11" xfId="48" applyFont="1" applyFill="1" applyBorder="1"/>
    <xf numFmtId="0" fontId="23" fillId="25" borderId="11" xfId="50" applyNumberFormat="1" applyFont="1" applyFill="1" applyBorder="1" applyAlignment="1" applyProtection="1">
      <alignment horizontal="right"/>
    </xf>
    <xf numFmtId="0" fontId="25" fillId="25" borderId="11" xfId="50" applyNumberFormat="1" applyFont="1" applyFill="1" applyBorder="1" applyAlignment="1" applyProtection="1">
      <alignment horizontal="right"/>
    </xf>
    <xf numFmtId="165" fontId="25" fillId="25" borderId="11" xfId="28" applyFont="1" applyFill="1" applyBorder="1" applyAlignment="1" applyProtection="1">
      <alignment wrapText="1"/>
    </xf>
    <xf numFmtId="0" fontId="23" fillId="25" borderId="10" xfId="48" applyNumberFormat="1" applyFont="1" applyFill="1" applyBorder="1" applyAlignment="1">
      <alignment horizontal="right"/>
    </xf>
    <xf numFmtId="0" fontId="25" fillId="25" borderId="10" xfId="48" applyNumberFormat="1" applyFont="1" applyFill="1" applyBorder="1" applyAlignment="1">
      <alignment horizontal="right"/>
    </xf>
    <xf numFmtId="165" fontId="25" fillId="25" borderId="10" xfId="28" applyFont="1" applyFill="1" applyBorder="1" applyAlignment="1">
      <alignment wrapText="1"/>
    </xf>
    <xf numFmtId="0" fontId="23" fillId="25" borderId="0" xfId="48" applyNumberFormat="1" applyFont="1" applyFill="1" applyAlignment="1">
      <alignment horizontal="right"/>
    </xf>
    <xf numFmtId="0" fontId="23" fillId="25" borderId="0" xfId="48" applyNumberFormat="1" applyFont="1" applyFill="1" applyBorder="1" applyAlignment="1">
      <alignment horizontal="right"/>
    </xf>
    <xf numFmtId="0" fontId="23" fillId="25" borderId="10" xfId="61" applyNumberFormat="1" applyFont="1" applyFill="1" applyBorder="1" applyAlignment="1">
      <alignment horizontal="right" wrapText="1"/>
    </xf>
    <xf numFmtId="0" fontId="25" fillId="25" borderId="10" xfId="61" applyNumberFormat="1" applyFont="1" applyFill="1" applyBorder="1" applyAlignment="1">
      <alignment horizontal="right" wrapText="1"/>
    </xf>
    <xf numFmtId="0" fontId="23" fillId="25" borderId="0" xfId="61" applyNumberFormat="1" applyFont="1" applyFill="1" applyBorder="1" applyAlignment="1">
      <alignment horizontal="right" wrapText="1"/>
    </xf>
    <xf numFmtId="43" fontId="23" fillId="25" borderId="0" xfId="61" applyFont="1" applyFill="1" applyBorder="1" applyAlignment="1">
      <alignment horizontal="right" wrapText="1"/>
    </xf>
    <xf numFmtId="0" fontId="23" fillId="25" borderId="12" xfId="61" applyNumberFormat="1" applyFont="1" applyFill="1" applyBorder="1" applyAlignment="1">
      <alignment horizontal="right" wrapText="1"/>
    </xf>
    <xf numFmtId="43" fontId="23" fillId="25" borderId="12" xfId="61" applyFont="1" applyFill="1" applyBorder="1" applyAlignment="1">
      <alignment horizontal="right" wrapText="1"/>
    </xf>
    <xf numFmtId="0" fontId="23" fillId="25" borderId="0" xfId="50" applyNumberFormat="1" applyFont="1" applyFill="1" applyBorder="1" applyAlignment="1" applyProtection="1">
      <alignment horizontal="right"/>
    </xf>
    <xf numFmtId="0" fontId="22" fillId="0" borderId="0" xfId="44" applyFont="1" applyFill="1" applyAlignment="1">
      <alignment horizontal="center" vertical="top" wrapText="1"/>
    </xf>
    <xf numFmtId="0" fontId="22" fillId="0" borderId="0" xfId="44" applyFont="1" applyFill="1" applyAlignment="1">
      <alignment horizontal="left" vertical="top" wrapText="1"/>
    </xf>
    <xf numFmtId="0" fontId="25" fillId="0" borderId="0" xfId="44" applyNumberFormat="1" applyFont="1" applyFill="1" applyAlignment="1" applyProtection="1">
      <alignment horizontal="right"/>
    </xf>
    <xf numFmtId="43" fontId="25" fillId="0" borderId="0" xfId="61" applyFont="1" applyFill="1" applyAlignment="1" applyProtection="1">
      <alignment horizontal="right"/>
    </xf>
    <xf numFmtId="0" fontId="25" fillId="0" borderId="0" xfId="44" applyNumberFormat="1" applyFont="1" applyFill="1" applyAlignment="1" applyProtection="1">
      <alignment horizontal="center"/>
    </xf>
    <xf numFmtId="0" fontId="23" fillId="0" borderId="11" xfId="44" applyNumberFormat="1" applyFont="1" applyFill="1" applyBorder="1" applyAlignment="1" applyProtection="1">
      <alignment horizontal="right" wrapText="1"/>
    </xf>
    <xf numFmtId="0" fontId="23" fillId="0" borderId="0" xfId="44" applyNumberFormat="1" applyFont="1" applyFill="1" applyBorder="1" applyAlignment="1" applyProtection="1">
      <alignment horizontal="center" wrapText="1"/>
    </xf>
    <xf numFmtId="178" fontId="22" fillId="0" borderId="0" xfId="44" applyNumberFormat="1" applyFont="1" applyFill="1" applyBorder="1" applyAlignment="1">
      <alignment vertical="top" wrapText="1"/>
    </xf>
    <xf numFmtId="0" fontId="22" fillId="0" borderId="0" xfId="44" applyFont="1" applyFill="1" applyBorder="1"/>
    <xf numFmtId="0" fontId="23" fillId="0" borderId="0" xfId="44" applyNumberFormat="1" applyFont="1" applyFill="1" applyBorder="1" applyAlignment="1" applyProtection="1">
      <alignment horizontal="right" wrapText="1"/>
    </xf>
    <xf numFmtId="0" fontId="22" fillId="0" borderId="0" xfId="44" applyFont="1" applyFill="1"/>
    <xf numFmtId="0" fontId="25" fillId="0" borderId="0" xfId="44" applyNumberFormat="1" applyFont="1" applyFill="1" applyBorder="1" applyAlignment="1" applyProtection="1">
      <alignment horizontal="right" wrapText="1"/>
    </xf>
    <xf numFmtId="165" fontId="25" fillId="0" borderId="0" xfId="28" applyFont="1" applyFill="1" applyBorder="1" applyAlignment="1" applyProtection="1">
      <alignment horizontal="right" wrapText="1"/>
    </xf>
    <xf numFmtId="0" fontId="25" fillId="0" borderId="0" xfId="44" applyNumberFormat="1" applyFont="1" applyFill="1" applyBorder="1" applyAlignment="1" applyProtection="1">
      <alignment horizontal="center" wrapText="1"/>
    </xf>
    <xf numFmtId="0" fontId="22" fillId="0" borderId="10" xfId="44" applyFont="1" applyFill="1" applyBorder="1" applyAlignment="1">
      <alignment vertical="top" wrapText="1"/>
    </xf>
    <xf numFmtId="0" fontId="23" fillId="25" borderId="13" xfId="0" applyFont="1" applyFill="1" applyBorder="1" applyAlignment="1">
      <alignment horizontal="right" vertical="center"/>
    </xf>
    <xf numFmtId="0" fontId="22" fillId="25" borderId="13" xfId="0" applyFont="1" applyFill="1" applyBorder="1" applyAlignment="1">
      <alignment horizontal="center" vertical="center"/>
    </xf>
    <xf numFmtId="0" fontId="22" fillId="25" borderId="13" xfId="0" applyFont="1" applyFill="1" applyBorder="1" applyAlignment="1">
      <alignment horizontal="right" vertical="center"/>
    </xf>
    <xf numFmtId="0" fontId="22" fillId="25" borderId="0" xfId="0" applyFont="1" applyFill="1" applyBorder="1" applyAlignment="1">
      <alignment horizontal="right" vertical="center"/>
    </xf>
    <xf numFmtId="0" fontId="23" fillId="25" borderId="0" xfId="50" applyFont="1" applyFill="1" applyAlignment="1" applyProtection="1">
      <alignment vertical="center"/>
    </xf>
    <xf numFmtId="0" fontId="23" fillId="25" borderId="11" xfId="44" applyNumberFormat="1" applyFont="1" applyFill="1" applyBorder="1"/>
    <xf numFmtId="0" fontId="23" fillId="25" borderId="11" xfId="44" applyFont="1" applyFill="1" applyBorder="1"/>
    <xf numFmtId="0" fontId="23" fillId="25" borderId="10" xfId="44" applyNumberFormat="1" applyFont="1" applyFill="1" applyBorder="1"/>
    <xf numFmtId="0" fontId="22" fillId="25" borderId="0" xfId="94" applyFont="1" applyFill="1" applyBorder="1" applyAlignment="1">
      <alignment horizontal="center" vertical="center" wrapText="1"/>
    </xf>
    <xf numFmtId="0" fontId="22" fillId="25" borderId="0" xfId="94" applyFont="1" applyFill="1" applyBorder="1" applyAlignment="1" applyProtection="1">
      <alignment horizontal="center" vertical="center" wrapText="1"/>
    </xf>
    <xf numFmtId="0" fontId="23" fillId="0" borderId="12" xfId="50" applyFont="1" applyFill="1" applyBorder="1" applyAlignment="1" applyProtection="1">
      <alignment horizontal="center"/>
    </xf>
    <xf numFmtId="0" fontId="23" fillId="0" borderId="0" xfId="50" applyFont="1" applyFill="1" applyBorder="1" applyAlignment="1" applyProtection="1">
      <alignment horizontal="center"/>
    </xf>
    <xf numFmtId="0" fontId="23" fillId="25" borderId="0" xfId="48" applyNumberFormat="1" applyFont="1" applyFill="1" applyBorder="1" applyAlignment="1">
      <alignment horizontal="left" vertical="top" wrapText="1"/>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2" fillId="0" borderId="0" xfId="44" applyNumberFormat="1" applyFont="1" applyFill="1" applyBorder="1" applyAlignment="1" applyProtection="1">
      <alignment horizontal="center" vertical="center"/>
    </xf>
    <xf numFmtId="0" fontId="22" fillId="0" borderId="0" xfId="28" applyNumberFormat="1" applyFont="1" applyFill="1" applyBorder="1" applyAlignment="1">
      <alignment horizontal="right" vertical="center"/>
    </xf>
    <xf numFmtId="0" fontId="34" fillId="0" borderId="0" xfId="66" applyFont="1" applyFill="1" applyAlignment="1">
      <alignment horizontal="left" vertical="top" wrapText="1"/>
    </xf>
    <xf numFmtId="0" fontId="23" fillId="0" borderId="0" xfId="66" applyFont="1" applyFill="1" applyAlignment="1">
      <alignment horizontal="right" vertical="top" wrapText="1"/>
    </xf>
    <xf numFmtId="0" fontId="34" fillId="0" borderId="0" xfId="66" applyFont="1" applyFill="1" applyBorder="1" applyAlignment="1">
      <alignment horizontal="left" vertical="top" wrapText="1"/>
    </xf>
    <xf numFmtId="0" fontId="22" fillId="0" borderId="0" xfId="66" applyFont="1" applyFill="1" applyBorder="1" applyAlignment="1">
      <alignment horizontal="right" vertical="top" wrapText="1"/>
    </xf>
    <xf numFmtId="171" fontId="23" fillId="0" borderId="0" xfId="66" applyNumberFormat="1" applyFont="1" applyFill="1" applyBorder="1" applyAlignment="1">
      <alignment horizontal="right" vertical="top" wrapText="1"/>
    </xf>
    <xf numFmtId="0" fontId="34" fillId="0" borderId="0" xfId="66" applyFont="1" applyFill="1" applyBorder="1" applyAlignment="1">
      <alignment horizontal="right" vertical="top" wrapText="1"/>
    </xf>
    <xf numFmtId="0" fontId="34" fillId="0" borderId="10" xfId="66" applyFont="1" applyFill="1" applyBorder="1" applyAlignment="1">
      <alignment horizontal="left" vertical="top" wrapText="1"/>
    </xf>
    <xf numFmtId="0" fontId="23" fillId="0" borderId="10" xfId="66" applyFont="1" applyFill="1" applyBorder="1" applyAlignment="1">
      <alignment horizontal="right" vertical="top" wrapText="1"/>
    </xf>
    <xf numFmtId="0" fontId="23" fillId="0" borderId="0" xfId="66" applyFont="1" applyFill="1" applyBorder="1" applyAlignment="1">
      <alignment horizontal="right" vertical="top" wrapText="1"/>
    </xf>
    <xf numFmtId="0" fontId="34" fillId="0" borderId="11" xfId="66" applyFont="1" applyFill="1" applyBorder="1" applyAlignment="1">
      <alignment horizontal="left" vertical="top" wrapText="1"/>
    </xf>
    <xf numFmtId="168" fontId="23" fillId="0" borderId="11" xfId="66" applyNumberFormat="1" applyFont="1" applyFill="1" applyBorder="1" applyAlignment="1">
      <alignment horizontal="right" vertical="top" wrapText="1"/>
    </xf>
    <xf numFmtId="0" fontId="23" fillId="0" borderId="11" xfId="66" applyFont="1" applyFill="1" applyBorder="1" applyAlignment="1" applyProtection="1">
      <alignment horizontal="left" vertical="top" wrapText="1"/>
    </xf>
    <xf numFmtId="165" fontId="23" fillId="0" borderId="0" xfId="28" applyFont="1" applyFill="1" applyAlignment="1">
      <alignment horizontal="right"/>
    </xf>
    <xf numFmtId="0" fontId="34" fillId="0" borderId="0" xfId="66" applyFont="1" applyFill="1" applyBorder="1" applyAlignment="1">
      <alignment horizontal="center" vertical="top" wrapText="1"/>
    </xf>
    <xf numFmtId="0" fontId="23" fillId="0" borderId="0" xfId="66" applyFont="1" applyFill="1" applyBorder="1" applyAlignment="1">
      <alignment horizontal="left" vertical="top" wrapText="1"/>
    </xf>
    <xf numFmtId="0" fontId="22" fillId="0" borderId="0" xfId="44" applyNumberFormat="1" applyFont="1" applyFill="1" applyBorder="1" applyAlignment="1" applyProtection="1">
      <alignment horizontal="center" vertical="center"/>
    </xf>
    <xf numFmtId="0" fontId="25" fillId="0" borderId="0" xfId="0" applyFont="1" applyFill="1" applyAlignment="1">
      <alignment horizontal="center" vertical="center" wrapText="1"/>
    </xf>
    <xf numFmtId="0" fontId="23" fillId="25" borderId="0" xfId="48" applyNumberFormat="1" applyFont="1" applyFill="1" applyBorder="1" applyAlignment="1">
      <alignment horizontal="left" vertical="top" wrapText="1"/>
    </xf>
    <xf numFmtId="0" fontId="23" fillId="0" borderId="0" xfId="50" applyFont="1" applyFill="1" applyBorder="1" applyAlignment="1" applyProtection="1">
      <alignment horizontal="left" vertical="top"/>
    </xf>
    <xf numFmtId="0" fontId="22" fillId="0" borderId="0" xfId="50" applyNumberFormat="1" applyFont="1" applyFill="1" applyBorder="1" applyAlignment="1" applyProtection="1">
      <alignment horizontal="center"/>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13" xfId="0" applyFont="1" applyFill="1" applyBorder="1" applyAlignment="1">
      <alignment horizontal="right"/>
    </xf>
    <xf numFmtId="0" fontId="22" fillId="0" borderId="0" xfId="46" applyFont="1" applyFill="1" applyAlignment="1" applyProtection="1">
      <alignment horizontal="center"/>
    </xf>
    <xf numFmtId="0" fontId="25" fillId="0" borderId="0" xfId="0" applyFont="1" applyFill="1" applyAlignment="1">
      <alignment horizontal="center" vertical="top" wrapText="1"/>
    </xf>
    <xf numFmtId="0" fontId="23" fillId="0" borderId="0" xfId="50" applyFont="1" applyFill="1" applyBorder="1" applyAlignment="1" applyProtection="1">
      <alignment horizontal="left" vertical="top" wrapText="1"/>
    </xf>
    <xf numFmtId="0" fontId="23" fillId="0" borderId="0" xfId="51" applyNumberFormat="1" applyFont="1" applyFill="1" applyAlignment="1" applyProtection="1">
      <alignment horizontal="left" vertical="top"/>
    </xf>
    <xf numFmtId="0" fontId="22" fillId="0" borderId="0" xfId="51" applyNumberFormat="1" applyFont="1" applyFill="1" applyBorder="1" applyAlignment="1" applyProtection="1">
      <alignment horizontal="center"/>
    </xf>
    <xf numFmtId="0" fontId="25" fillId="0" borderId="0" xfId="0" applyFont="1" applyFill="1" applyAlignment="1">
      <alignment horizontal="center" wrapText="1"/>
    </xf>
    <xf numFmtId="0" fontId="23" fillId="0" borderId="0" xfId="46" applyFont="1" applyFill="1" applyAlignment="1" applyProtection="1">
      <alignment horizontal="left" vertical="top" wrapText="1"/>
    </xf>
    <xf numFmtId="0" fontId="22" fillId="0" borderId="0" xfId="48" applyFont="1" applyFill="1" applyBorder="1" applyAlignment="1">
      <alignment horizontal="center"/>
    </xf>
    <xf numFmtId="0" fontId="22" fillId="0" borderId="0" xfId="48" applyFont="1" applyFill="1" applyAlignment="1">
      <alignment horizontal="center" vertical="center"/>
    </xf>
    <xf numFmtId="0" fontId="23" fillId="0" borderId="0" xfId="48" applyFont="1" applyFill="1" applyBorder="1" applyAlignment="1">
      <alignment horizontal="left" vertical="top" wrapText="1"/>
    </xf>
    <xf numFmtId="0" fontId="22" fillId="0" borderId="0" xfId="48" applyFont="1" applyFill="1" applyAlignment="1" applyProtection="1">
      <alignment horizontal="center" vertical="center"/>
    </xf>
    <xf numFmtId="0" fontId="22" fillId="0" borderId="0" xfId="48" applyNumberFormat="1" applyFont="1" applyFill="1" applyBorder="1" applyAlignment="1" applyProtection="1">
      <alignment horizontal="center" vertical="top"/>
    </xf>
    <xf numFmtId="0" fontId="23" fillId="0" borderId="0" xfId="48" applyFont="1" applyFill="1" applyAlignment="1">
      <alignment horizontal="left" vertical="center" wrapText="1"/>
    </xf>
    <xf numFmtId="0" fontId="22" fillId="0" borderId="0" xfId="48" applyNumberFormat="1" applyFont="1" applyFill="1" applyBorder="1" applyAlignment="1" applyProtection="1">
      <alignment horizontal="center"/>
    </xf>
    <xf numFmtId="0" fontId="23" fillId="0" borderId="0" xfId="49" applyNumberFormat="1" applyFont="1" applyFill="1" applyBorder="1" applyAlignment="1" applyProtection="1">
      <alignment horizontal="center"/>
    </xf>
    <xf numFmtId="0" fontId="23" fillId="0" borderId="0" xfId="48" applyNumberFormat="1" applyFont="1" applyFill="1" applyBorder="1" applyAlignment="1">
      <alignment horizontal="left" vertical="top" wrapText="1"/>
    </xf>
    <xf numFmtId="0" fontId="23" fillId="25" borderId="0" xfId="44" applyFont="1" applyFill="1" applyAlignment="1">
      <alignment horizontal="left" vertical="top" wrapText="1"/>
    </xf>
    <xf numFmtId="0" fontId="22" fillId="25" borderId="0" xfId="44" applyNumberFormat="1" applyFont="1" applyFill="1" applyBorder="1" applyAlignment="1" applyProtection="1">
      <alignment horizontal="center"/>
    </xf>
    <xf numFmtId="0" fontId="22" fillId="25" borderId="0" xfId="44" applyFont="1" applyFill="1" applyBorder="1" applyAlignment="1" applyProtection="1">
      <alignment horizontal="center"/>
    </xf>
    <xf numFmtId="0" fontId="23" fillId="0" borderId="0" xfId="51" applyFont="1" applyFill="1" applyBorder="1" applyAlignment="1">
      <alignment horizontal="left" vertical="top" wrapText="1"/>
    </xf>
    <xf numFmtId="0" fontId="22" fillId="25" borderId="0" xfId="48" applyNumberFormat="1" applyFont="1" applyFill="1" applyBorder="1" applyAlignment="1" applyProtection="1">
      <alignment horizontal="center"/>
    </xf>
    <xf numFmtId="0" fontId="25" fillId="25" borderId="0" xfId="0" applyFont="1" applyFill="1" applyAlignment="1">
      <alignment horizontal="center" wrapText="1"/>
    </xf>
    <xf numFmtId="0" fontId="23" fillId="0" borderId="0" xfId="47" applyFont="1" applyFill="1" applyBorder="1" applyAlignment="1">
      <alignment horizontal="left" vertical="top" wrapText="1"/>
    </xf>
    <xf numFmtId="0" fontId="22" fillId="0" borderId="0" xfId="44" applyFont="1" applyFill="1" applyBorder="1" applyAlignment="1" applyProtection="1">
      <alignment horizontal="center"/>
    </xf>
    <xf numFmtId="0" fontId="22" fillId="25" borderId="0" xfId="48" applyNumberFormat="1" applyFont="1" applyFill="1" applyBorder="1" applyAlignment="1">
      <alignment horizontal="center"/>
    </xf>
    <xf numFmtId="0" fontId="22" fillId="25" borderId="0" xfId="48" applyFont="1" applyFill="1" applyAlignment="1" applyProtection="1">
      <alignment horizontal="center" vertical="center"/>
    </xf>
    <xf numFmtId="0" fontId="23" fillId="25" borderId="0" xfId="48" applyFont="1" applyFill="1" applyAlignment="1">
      <alignment horizontal="left" vertical="center" wrapText="1"/>
    </xf>
    <xf numFmtId="0" fontId="22" fillId="25" borderId="0" xfId="48" applyNumberFormat="1" applyFont="1" applyFill="1" applyAlignment="1">
      <alignment horizontal="center"/>
    </xf>
    <xf numFmtId="0" fontId="22" fillId="25" borderId="0" xfId="48" applyNumberFormat="1" applyFont="1" applyFill="1" applyAlignment="1" applyProtection="1">
      <alignment horizontal="center"/>
    </xf>
    <xf numFmtId="0" fontId="22" fillId="0" borderId="0" xfId="48" applyFont="1" applyFill="1" applyBorder="1" applyAlignment="1" applyProtection="1">
      <alignment horizontal="center" vertical="center"/>
    </xf>
    <xf numFmtId="0" fontId="22" fillId="25" borderId="0" xfId="48" applyFont="1" applyFill="1" applyAlignment="1" applyProtection="1">
      <alignment horizontal="center"/>
    </xf>
    <xf numFmtId="0" fontId="22" fillId="0" borderId="0" xfId="44" applyFont="1" applyFill="1" applyAlignment="1">
      <alignment horizontal="center"/>
    </xf>
    <xf numFmtId="0" fontId="25" fillId="0" borderId="0" xfId="89" applyFont="1" applyFill="1" applyAlignment="1">
      <alignment horizontal="center" vertical="top" wrapText="1"/>
    </xf>
    <xf numFmtId="167" fontId="22" fillId="0" borderId="0" xfId="67" applyNumberFormat="1" applyFont="1" applyFill="1" applyBorder="1" applyAlignment="1" applyProtection="1">
      <alignment horizontal="center"/>
    </xf>
    <xf numFmtId="49" fontId="23" fillId="25" borderId="0" xfId="48" applyNumberFormat="1" applyFont="1" applyFill="1" applyBorder="1" applyAlignment="1">
      <alignment horizontal="left" vertical="top" wrapText="1"/>
    </xf>
    <xf numFmtId="167" fontId="22" fillId="0" borderId="0" xfId="67" applyNumberFormat="1" applyFont="1" applyFill="1" applyBorder="1" applyAlignment="1" applyProtection="1">
      <alignment horizontal="center" vertical="center"/>
    </xf>
    <xf numFmtId="0" fontId="22" fillId="0" borderId="0" xfId="48" applyFont="1" applyFill="1" applyBorder="1" applyAlignment="1" applyProtection="1">
      <alignment horizontal="center"/>
    </xf>
    <xf numFmtId="0" fontId="23" fillId="0" borderId="0" xfId="44" applyFont="1" applyFill="1" applyBorder="1" applyAlignment="1">
      <alignment horizontal="left" vertical="top" wrapText="1"/>
    </xf>
    <xf numFmtId="0" fontId="22" fillId="0" borderId="0" xfId="44" applyNumberFormat="1" applyFont="1" applyFill="1" applyBorder="1" applyAlignment="1" applyProtection="1">
      <alignment horizontal="center"/>
    </xf>
    <xf numFmtId="0" fontId="23" fillId="25" borderId="0" xfId="48" applyFont="1" applyFill="1" applyBorder="1" applyAlignment="1">
      <alignment horizontal="left" vertical="top" wrapText="1"/>
    </xf>
    <xf numFmtId="0" fontId="25" fillId="25" borderId="0" xfId="0" applyFont="1" applyFill="1" applyAlignment="1">
      <alignment horizontal="center" vertical="center" wrapText="1"/>
    </xf>
    <xf numFmtId="0" fontId="23" fillId="25" borderId="0" xfId="44" applyFont="1" applyFill="1" applyAlignment="1">
      <alignment horizontal="center"/>
    </xf>
    <xf numFmtId="0" fontId="23" fillId="25" borderId="0" xfId="44" applyFont="1" applyFill="1" applyBorder="1" applyAlignment="1">
      <alignment horizontal="left"/>
    </xf>
    <xf numFmtId="0" fontId="25" fillId="0" borderId="0" xfId="0" applyFont="1" applyFill="1" applyAlignment="1">
      <alignment horizontal="center" vertical="center"/>
    </xf>
    <xf numFmtId="0" fontId="34" fillId="0" borderId="12" xfId="50" applyFont="1" applyFill="1" applyBorder="1" applyAlignment="1" applyProtection="1">
      <alignment horizontal="center" vertical="top"/>
    </xf>
    <xf numFmtId="49" fontId="34" fillId="0" borderId="12" xfId="50" applyNumberFormat="1" applyFont="1" applyFill="1" applyBorder="1" applyAlignment="1" applyProtection="1">
      <alignment horizontal="center" vertical="top"/>
    </xf>
    <xf numFmtId="0" fontId="34" fillId="0" borderId="12" xfId="50" applyFont="1" applyFill="1" applyBorder="1" applyAlignment="1" applyProtection="1">
      <alignment horizontal="center"/>
    </xf>
    <xf numFmtId="0" fontId="34" fillId="0" borderId="0" xfId="50" applyFont="1" applyFill="1" applyBorder="1" applyAlignment="1" applyProtection="1">
      <alignment horizontal="center" vertical="top"/>
    </xf>
    <xf numFmtId="49" fontId="34" fillId="0" borderId="0" xfId="50" applyNumberFormat="1" applyFont="1" applyFill="1" applyBorder="1" applyAlignment="1" applyProtection="1">
      <alignment horizontal="center" vertical="top"/>
    </xf>
    <xf numFmtId="0" fontId="34" fillId="0" borderId="0" xfId="50" applyFont="1" applyFill="1" applyBorder="1" applyAlignment="1" applyProtection="1">
      <alignment horizontal="center"/>
    </xf>
    <xf numFmtId="0" fontId="34" fillId="0" borderId="0" xfId="47" applyFont="1" applyFill="1" applyBorder="1" applyAlignment="1">
      <alignment horizontal="left" vertical="top" wrapText="1"/>
    </xf>
    <xf numFmtId="0" fontId="35" fillId="0" borderId="0" xfId="44" applyNumberFormat="1" applyFont="1" applyFill="1" applyBorder="1" applyAlignment="1" applyProtection="1">
      <alignment horizontal="center"/>
    </xf>
  </cellXfs>
  <cellStyles count="9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61"/>
    <cellStyle name="Comma 11" xfId="73"/>
    <cellStyle name="Comma 12" xfId="74"/>
    <cellStyle name="Comma 13" xfId="75"/>
    <cellStyle name="Comma 15" xfId="76"/>
    <cellStyle name="Comma 16" xfId="77"/>
    <cellStyle name="Comma 17" xfId="78"/>
    <cellStyle name="Comma 18" xfId="79"/>
    <cellStyle name="Comma 19" xfId="80"/>
    <cellStyle name="Comma 2" xfId="29"/>
    <cellStyle name="Comma 2 14" xfId="81"/>
    <cellStyle name="Comma 2 2" xfId="57"/>
    <cellStyle name="Comma 2 3" xfId="58"/>
    <cellStyle name="Comma 2 4" xfId="64"/>
    <cellStyle name="Comma 2 5" xfId="68"/>
    <cellStyle name="Comma 20" xfId="82"/>
    <cellStyle name="Comma 21" xfId="83"/>
    <cellStyle name="Comma 22" xfId="84"/>
    <cellStyle name="Comma 23" xfId="85"/>
    <cellStyle name="Comma 24" xfId="86"/>
    <cellStyle name="Comma 3" xfId="30"/>
    <cellStyle name="Comma 4" xfId="31"/>
    <cellStyle name="Comma 4 2" xfId="65"/>
    <cellStyle name="Comma 5" xfId="32"/>
    <cellStyle name="Comma 6" xfId="33"/>
    <cellStyle name="Comma 7" xfId="60"/>
    <cellStyle name="Comma 8" xfId="87"/>
    <cellStyle name="Comma 9" xfId="88"/>
    <cellStyle name="Currency 2" xfId="69"/>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40" builtinId="20" customBuiltin="1"/>
    <cellStyle name="Linked Cell" xfId="41" builtinId="24" customBuiltin="1"/>
    <cellStyle name="Neutral" xfId="42" builtinId="28" customBuiltin="1"/>
    <cellStyle name="Normal" xfId="0" builtinId="0"/>
    <cellStyle name="Normal 17" xfId="89"/>
    <cellStyle name="Normal 2" xfId="43"/>
    <cellStyle name="Normal 2 14" xfId="90"/>
    <cellStyle name="Normal 2 2" xfId="63"/>
    <cellStyle name="Normal 2 3" xfId="72"/>
    <cellStyle name="Normal 3" xfId="71"/>
    <cellStyle name="Normal 4" xfId="59"/>
    <cellStyle name="Normal 4 2" xfId="70"/>
    <cellStyle name="Normal_budget 2004-05_2.6.04" xfId="44"/>
    <cellStyle name="Normal_budget 2004-05_2.6.04_2nd&amp;FinalSUppl08-0Web" xfId="45"/>
    <cellStyle name="Normal_budget 2004-05_2.6.04_2nd&amp;FinalSUppl08-0Web 2" xfId="94"/>
    <cellStyle name="Normal_budget 2004-05_2.6.04_Dem40 2" xfId="91"/>
    <cellStyle name="Normal_budget 2004-05_27.5.04" xfId="92"/>
    <cellStyle name="Normal_BUDGET FOR  03-04" xfId="46"/>
    <cellStyle name="Normal_BUDGET FOR  03-04 10-02-03" xfId="66"/>
    <cellStyle name="Normal_BUDGET FOR  03-04..." xfId="47"/>
    <cellStyle name="Normal_BUDGET FOR  03-04_Dem2" xfId="93"/>
    <cellStyle name="Normal_budget for 03-04 2" xfId="48"/>
    <cellStyle name="Normal_BUDGET-2000" xfId="49"/>
    <cellStyle name="Normal_budgetDocNIC02-03" xfId="50"/>
    <cellStyle name="Normal_DEMAND17 2" xfId="51"/>
    <cellStyle name="Normal_DEMAND51 2" xfId="67"/>
    <cellStyle name="Note" xfId="52" builtinId="10" customBuiltin="1"/>
    <cellStyle name="Output" xfId="53" builtinId="21" customBuiltin="1"/>
    <cellStyle name="Percent 2" xfId="62"/>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externalLink" Target="externalLinks/externalLink12.xml"/><Relationship Id="rId47" Type="http://schemas.openxmlformats.org/officeDocument/2006/relationships/externalLink" Target="externalLinks/externalLink1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46" Type="http://schemas.openxmlformats.org/officeDocument/2006/relationships/externalLink" Target="externalLinks/externalLink1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externalLink" Target="externalLinks/externalLink10.xml"/><Relationship Id="rId45"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4"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externalLink" Target="externalLinks/externalLink1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10</xdr:col>
      <xdr:colOff>243530</xdr:colOff>
      <xdr:row>262</xdr:row>
      <xdr:rowOff>73739</xdr:rowOff>
    </xdr:from>
    <xdr:to>
      <xdr:col>11</xdr:col>
      <xdr:colOff>635545</xdr:colOff>
      <xdr:row>265</xdr:row>
      <xdr:rowOff>161780</xdr:rowOff>
    </xdr:to>
    <xdr:sp macro="" textlink="">
      <xdr:nvSpPr>
        <xdr:cNvPr id="2" name="Text Box 44" hidden="1"/>
        <xdr:cNvSpPr txBox="1">
          <a:spLocks noChangeArrowheads="1"/>
        </xdr:cNvSpPr>
      </xdr:nvSpPr>
      <xdr:spPr bwMode="auto">
        <a:xfrm>
          <a:off x="7648764" y="41210503"/>
          <a:ext cx="1202055" cy="53461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243530</xdr:colOff>
      <xdr:row>281</xdr:row>
      <xdr:rowOff>16120</xdr:rowOff>
    </xdr:from>
    <xdr:to>
      <xdr:col>11</xdr:col>
      <xdr:colOff>635545</xdr:colOff>
      <xdr:row>285</xdr:row>
      <xdr:rowOff>63230</xdr:rowOff>
    </xdr:to>
    <xdr:sp macro="" textlink="">
      <xdr:nvSpPr>
        <xdr:cNvPr id="3" name="Text Box 46" hidden="1"/>
        <xdr:cNvSpPr txBox="1">
          <a:spLocks noChangeArrowheads="1"/>
        </xdr:cNvSpPr>
      </xdr:nvSpPr>
      <xdr:spPr bwMode="auto">
        <a:xfrm>
          <a:off x="7648764" y="44118299"/>
          <a:ext cx="1202055" cy="65679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606970</xdr:colOff>
      <xdr:row>32</xdr:row>
      <xdr:rowOff>94642</xdr:rowOff>
    </xdr:from>
    <xdr:to>
      <xdr:col>13</xdr:col>
      <xdr:colOff>373569</xdr:colOff>
      <xdr:row>37</xdr:row>
      <xdr:rowOff>26527</xdr:rowOff>
    </xdr:to>
    <xdr:sp macro="" textlink="">
      <xdr:nvSpPr>
        <xdr:cNvPr id="4" name="Text Box 81" hidden="1"/>
        <xdr:cNvSpPr txBox="1">
          <a:spLocks noChangeArrowheads="1"/>
        </xdr:cNvSpPr>
      </xdr:nvSpPr>
      <xdr:spPr bwMode="auto">
        <a:xfrm>
          <a:off x="8822244" y="5450541"/>
          <a:ext cx="1430656" cy="74239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606970</xdr:colOff>
      <xdr:row>48</xdr:row>
      <xdr:rowOff>323417</xdr:rowOff>
    </xdr:from>
    <xdr:to>
      <xdr:col>13</xdr:col>
      <xdr:colOff>373569</xdr:colOff>
      <xdr:row>51</xdr:row>
      <xdr:rowOff>62192</xdr:rowOff>
    </xdr:to>
    <xdr:sp macro="" textlink="">
      <xdr:nvSpPr>
        <xdr:cNvPr id="5" name="Text Box 83" hidden="1"/>
        <xdr:cNvSpPr txBox="1">
          <a:spLocks noChangeArrowheads="1"/>
        </xdr:cNvSpPr>
      </xdr:nvSpPr>
      <xdr:spPr bwMode="auto">
        <a:xfrm>
          <a:off x="8822244" y="7913034"/>
          <a:ext cx="1430656" cy="59167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606970</xdr:colOff>
      <xdr:row>76</xdr:row>
      <xdr:rowOff>46210</xdr:rowOff>
    </xdr:from>
    <xdr:to>
      <xdr:col>13</xdr:col>
      <xdr:colOff>373569</xdr:colOff>
      <xdr:row>79</xdr:row>
      <xdr:rowOff>84658</xdr:rowOff>
    </xdr:to>
    <xdr:sp macro="" textlink="">
      <xdr:nvSpPr>
        <xdr:cNvPr id="6" name="Text Box 85" hidden="1"/>
        <xdr:cNvSpPr txBox="1">
          <a:spLocks noChangeArrowheads="1"/>
        </xdr:cNvSpPr>
      </xdr:nvSpPr>
      <xdr:spPr bwMode="auto">
        <a:xfrm>
          <a:off x="8822244" y="12055848"/>
          <a:ext cx="1430656" cy="51939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606970</xdr:colOff>
      <xdr:row>88</xdr:row>
      <xdr:rowOff>17780</xdr:rowOff>
    </xdr:from>
    <xdr:to>
      <xdr:col>13</xdr:col>
      <xdr:colOff>373569</xdr:colOff>
      <xdr:row>94</xdr:row>
      <xdr:rowOff>33805</xdr:rowOff>
    </xdr:to>
    <xdr:sp macro="" textlink="">
      <xdr:nvSpPr>
        <xdr:cNvPr id="7" name="Text Box 86" hidden="1"/>
        <xdr:cNvSpPr txBox="1">
          <a:spLocks noChangeArrowheads="1"/>
        </xdr:cNvSpPr>
      </xdr:nvSpPr>
      <xdr:spPr bwMode="auto">
        <a:xfrm>
          <a:off x="8822244" y="13830299"/>
          <a:ext cx="1430656" cy="98948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606970</xdr:colOff>
      <xdr:row>108</xdr:row>
      <xdr:rowOff>70170</xdr:rowOff>
    </xdr:from>
    <xdr:to>
      <xdr:col>13</xdr:col>
      <xdr:colOff>373569</xdr:colOff>
      <xdr:row>112</xdr:row>
      <xdr:rowOff>99762</xdr:rowOff>
    </xdr:to>
    <xdr:sp macro="" textlink="">
      <xdr:nvSpPr>
        <xdr:cNvPr id="8" name="Text Box 88" hidden="1"/>
        <xdr:cNvSpPr txBox="1">
          <a:spLocks noChangeArrowheads="1"/>
        </xdr:cNvSpPr>
      </xdr:nvSpPr>
      <xdr:spPr bwMode="auto">
        <a:xfrm>
          <a:off x="8822244" y="17151722"/>
          <a:ext cx="1430656" cy="67683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606970</xdr:colOff>
      <xdr:row>118</xdr:row>
      <xdr:rowOff>18988</xdr:rowOff>
    </xdr:from>
    <xdr:to>
      <xdr:col>13</xdr:col>
      <xdr:colOff>373569</xdr:colOff>
      <xdr:row>122</xdr:row>
      <xdr:rowOff>148629</xdr:rowOff>
    </xdr:to>
    <xdr:sp macro="" textlink="">
      <xdr:nvSpPr>
        <xdr:cNvPr id="9" name="Text Box 89" hidden="1"/>
        <xdr:cNvSpPr txBox="1">
          <a:spLocks noChangeArrowheads="1"/>
        </xdr:cNvSpPr>
      </xdr:nvSpPr>
      <xdr:spPr bwMode="auto">
        <a:xfrm>
          <a:off x="8822244" y="18721668"/>
          <a:ext cx="1430656" cy="72083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606970</xdr:colOff>
      <xdr:row>165</xdr:row>
      <xdr:rowOff>94402</xdr:rowOff>
    </xdr:from>
    <xdr:to>
      <xdr:col>13</xdr:col>
      <xdr:colOff>373569</xdr:colOff>
      <xdr:row>169</xdr:row>
      <xdr:rowOff>123518</xdr:rowOff>
    </xdr:to>
    <xdr:sp macro="" textlink="">
      <xdr:nvSpPr>
        <xdr:cNvPr id="10" name="Text Box 90" hidden="1"/>
        <xdr:cNvSpPr txBox="1">
          <a:spLocks noChangeArrowheads="1"/>
        </xdr:cNvSpPr>
      </xdr:nvSpPr>
      <xdr:spPr bwMode="auto">
        <a:xfrm>
          <a:off x="8822244" y="26066563"/>
          <a:ext cx="1430656" cy="65312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606970</xdr:colOff>
      <xdr:row>175</xdr:row>
      <xdr:rowOff>39819</xdr:rowOff>
    </xdr:from>
    <xdr:to>
      <xdr:col>13</xdr:col>
      <xdr:colOff>373569</xdr:colOff>
      <xdr:row>179</xdr:row>
      <xdr:rowOff>138726</xdr:rowOff>
    </xdr:to>
    <xdr:sp macro="" textlink="">
      <xdr:nvSpPr>
        <xdr:cNvPr id="11" name="Text Box 91" hidden="1"/>
        <xdr:cNvSpPr txBox="1">
          <a:spLocks noChangeArrowheads="1"/>
        </xdr:cNvSpPr>
      </xdr:nvSpPr>
      <xdr:spPr bwMode="auto">
        <a:xfrm>
          <a:off x="8822244" y="27582746"/>
          <a:ext cx="1430656" cy="70818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606970</xdr:colOff>
      <xdr:row>182</xdr:row>
      <xdr:rowOff>145293</xdr:rowOff>
    </xdr:from>
    <xdr:to>
      <xdr:col>13</xdr:col>
      <xdr:colOff>373569</xdr:colOff>
      <xdr:row>188</xdr:row>
      <xdr:rowOff>625</xdr:rowOff>
    </xdr:to>
    <xdr:sp macro="" textlink="">
      <xdr:nvSpPr>
        <xdr:cNvPr id="12" name="Text Box 92" hidden="1"/>
        <xdr:cNvSpPr txBox="1">
          <a:spLocks noChangeArrowheads="1"/>
        </xdr:cNvSpPr>
      </xdr:nvSpPr>
      <xdr:spPr bwMode="auto">
        <a:xfrm>
          <a:off x="8822244" y="28758777"/>
          <a:ext cx="1430656" cy="79617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548</xdr:row>
      <xdr:rowOff>115186</xdr:rowOff>
    </xdr:from>
    <xdr:to>
      <xdr:col>9</xdr:col>
      <xdr:colOff>488943</xdr:colOff>
      <xdr:row>555</xdr:row>
      <xdr:rowOff>142229</xdr:rowOff>
    </xdr:to>
    <xdr:sp macro="" textlink="">
      <xdr:nvSpPr>
        <xdr:cNvPr id="13" name="Text Box 177" hidden="1"/>
        <xdr:cNvSpPr txBox="1">
          <a:spLocks noChangeArrowheads="1"/>
        </xdr:cNvSpPr>
      </xdr:nvSpPr>
      <xdr:spPr bwMode="auto">
        <a:xfrm>
          <a:off x="5835287" y="86173434"/>
          <a:ext cx="1194352" cy="113956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460368</xdr:colOff>
      <xdr:row>548</xdr:row>
      <xdr:rowOff>115186</xdr:rowOff>
    </xdr:from>
    <xdr:to>
      <xdr:col>10</xdr:col>
      <xdr:colOff>826460</xdr:colOff>
      <xdr:row>555</xdr:row>
      <xdr:rowOff>142229</xdr:rowOff>
    </xdr:to>
    <xdr:sp macro="" textlink="">
      <xdr:nvSpPr>
        <xdr:cNvPr id="14" name="Text Box 179" hidden="1"/>
        <xdr:cNvSpPr txBox="1">
          <a:spLocks noChangeArrowheads="1"/>
        </xdr:cNvSpPr>
      </xdr:nvSpPr>
      <xdr:spPr bwMode="auto">
        <a:xfrm>
          <a:off x="7001064" y="86173434"/>
          <a:ext cx="1213485" cy="113956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807410</xdr:colOff>
      <xdr:row>548</xdr:row>
      <xdr:rowOff>115186</xdr:rowOff>
    </xdr:from>
    <xdr:to>
      <xdr:col>12</xdr:col>
      <xdr:colOff>523151</xdr:colOff>
      <xdr:row>555</xdr:row>
      <xdr:rowOff>142229</xdr:rowOff>
    </xdr:to>
    <xdr:sp macro="" textlink="">
      <xdr:nvSpPr>
        <xdr:cNvPr id="15" name="Text Box 180" hidden="1"/>
        <xdr:cNvSpPr txBox="1">
          <a:spLocks noChangeArrowheads="1"/>
        </xdr:cNvSpPr>
      </xdr:nvSpPr>
      <xdr:spPr bwMode="auto">
        <a:xfrm>
          <a:off x="8195499" y="86173434"/>
          <a:ext cx="1388746" cy="113956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807410</xdr:colOff>
      <xdr:row>553</xdr:row>
      <xdr:rowOff>145086</xdr:rowOff>
    </xdr:from>
    <xdr:to>
      <xdr:col>12</xdr:col>
      <xdr:colOff>559346</xdr:colOff>
      <xdr:row>553</xdr:row>
      <xdr:rowOff>145086</xdr:rowOff>
    </xdr:to>
    <xdr:sp macro="" textlink="">
      <xdr:nvSpPr>
        <xdr:cNvPr id="16" name="Text Box 181" hidden="1"/>
        <xdr:cNvSpPr txBox="1">
          <a:spLocks noChangeArrowheads="1"/>
        </xdr:cNvSpPr>
      </xdr:nvSpPr>
      <xdr:spPr bwMode="auto">
        <a:xfrm>
          <a:off x="8195499" y="86993077"/>
          <a:ext cx="1424941" cy="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572</xdr:row>
      <xdr:rowOff>137161</xdr:rowOff>
    </xdr:from>
    <xdr:to>
      <xdr:col>9</xdr:col>
      <xdr:colOff>488943</xdr:colOff>
      <xdr:row>581</xdr:row>
      <xdr:rowOff>130860</xdr:rowOff>
    </xdr:to>
    <xdr:sp macro="" textlink="">
      <xdr:nvSpPr>
        <xdr:cNvPr id="17" name="Text Box 182" hidden="1"/>
        <xdr:cNvSpPr txBox="1">
          <a:spLocks noChangeArrowheads="1"/>
        </xdr:cNvSpPr>
      </xdr:nvSpPr>
      <xdr:spPr bwMode="auto">
        <a:xfrm>
          <a:off x="5835287" y="90066745"/>
          <a:ext cx="1194352" cy="126999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460368</xdr:colOff>
      <xdr:row>572</xdr:row>
      <xdr:rowOff>137161</xdr:rowOff>
    </xdr:from>
    <xdr:to>
      <xdr:col>10</xdr:col>
      <xdr:colOff>826460</xdr:colOff>
      <xdr:row>581</xdr:row>
      <xdr:rowOff>130860</xdr:rowOff>
    </xdr:to>
    <xdr:sp macro="" textlink="">
      <xdr:nvSpPr>
        <xdr:cNvPr id="18" name="Text Box 183" hidden="1"/>
        <xdr:cNvSpPr txBox="1">
          <a:spLocks noChangeArrowheads="1"/>
        </xdr:cNvSpPr>
      </xdr:nvSpPr>
      <xdr:spPr bwMode="auto">
        <a:xfrm>
          <a:off x="7001064" y="90066745"/>
          <a:ext cx="1213485" cy="126999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807410</xdr:colOff>
      <xdr:row>572</xdr:row>
      <xdr:rowOff>137161</xdr:rowOff>
    </xdr:from>
    <xdr:to>
      <xdr:col>12</xdr:col>
      <xdr:colOff>523151</xdr:colOff>
      <xdr:row>581</xdr:row>
      <xdr:rowOff>130860</xdr:rowOff>
    </xdr:to>
    <xdr:sp macro="" textlink="">
      <xdr:nvSpPr>
        <xdr:cNvPr id="19" name="Text Box 184" hidden="1"/>
        <xdr:cNvSpPr txBox="1">
          <a:spLocks noChangeArrowheads="1"/>
        </xdr:cNvSpPr>
      </xdr:nvSpPr>
      <xdr:spPr bwMode="auto">
        <a:xfrm>
          <a:off x="8195499" y="90066745"/>
          <a:ext cx="1388746" cy="126999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582</xdr:row>
      <xdr:rowOff>141609</xdr:rowOff>
    </xdr:from>
    <xdr:to>
      <xdr:col>9</xdr:col>
      <xdr:colOff>488943</xdr:colOff>
      <xdr:row>591</xdr:row>
      <xdr:rowOff>136557</xdr:rowOff>
    </xdr:to>
    <xdr:sp macro="" textlink="">
      <xdr:nvSpPr>
        <xdr:cNvPr id="20" name="Text Box 185" hidden="1"/>
        <xdr:cNvSpPr txBox="1">
          <a:spLocks noChangeArrowheads="1"/>
        </xdr:cNvSpPr>
      </xdr:nvSpPr>
      <xdr:spPr bwMode="auto">
        <a:xfrm>
          <a:off x="5835287" y="91508474"/>
          <a:ext cx="1194352" cy="1611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460368</xdr:colOff>
      <xdr:row>582</xdr:row>
      <xdr:rowOff>141609</xdr:rowOff>
    </xdr:from>
    <xdr:to>
      <xdr:col>10</xdr:col>
      <xdr:colOff>826460</xdr:colOff>
      <xdr:row>591</xdr:row>
      <xdr:rowOff>136557</xdr:rowOff>
    </xdr:to>
    <xdr:sp macro="" textlink="">
      <xdr:nvSpPr>
        <xdr:cNvPr id="21" name="Text Box 186" hidden="1"/>
        <xdr:cNvSpPr txBox="1">
          <a:spLocks noChangeArrowheads="1"/>
        </xdr:cNvSpPr>
      </xdr:nvSpPr>
      <xdr:spPr bwMode="auto">
        <a:xfrm>
          <a:off x="7001064" y="91508474"/>
          <a:ext cx="1213485" cy="1611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807410</xdr:colOff>
      <xdr:row>582</xdr:row>
      <xdr:rowOff>141609</xdr:rowOff>
    </xdr:from>
    <xdr:to>
      <xdr:col>12</xdr:col>
      <xdr:colOff>559346</xdr:colOff>
      <xdr:row>591</xdr:row>
      <xdr:rowOff>136557</xdr:rowOff>
    </xdr:to>
    <xdr:sp macro="" textlink="">
      <xdr:nvSpPr>
        <xdr:cNvPr id="22" name="Text Box 187" hidden="1"/>
        <xdr:cNvSpPr txBox="1">
          <a:spLocks noChangeArrowheads="1"/>
        </xdr:cNvSpPr>
      </xdr:nvSpPr>
      <xdr:spPr bwMode="auto">
        <a:xfrm>
          <a:off x="8195499" y="91508474"/>
          <a:ext cx="1424941" cy="1611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600</xdr:row>
      <xdr:rowOff>4361</xdr:rowOff>
    </xdr:from>
    <xdr:to>
      <xdr:col>9</xdr:col>
      <xdr:colOff>488943</xdr:colOff>
      <xdr:row>603</xdr:row>
      <xdr:rowOff>156053</xdr:rowOff>
    </xdr:to>
    <xdr:sp macro="" textlink="">
      <xdr:nvSpPr>
        <xdr:cNvPr id="23" name="Text Box 188" hidden="1"/>
        <xdr:cNvSpPr txBox="1">
          <a:spLocks noChangeArrowheads="1"/>
        </xdr:cNvSpPr>
      </xdr:nvSpPr>
      <xdr:spPr bwMode="auto">
        <a:xfrm>
          <a:off x="5835287" y="94446237"/>
          <a:ext cx="1194352" cy="6326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460368</xdr:colOff>
      <xdr:row>600</xdr:row>
      <xdr:rowOff>4361</xdr:rowOff>
    </xdr:from>
    <xdr:to>
      <xdr:col>10</xdr:col>
      <xdr:colOff>826460</xdr:colOff>
      <xdr:row>603</xdr:row>
      <xdr:rowOff>156053</xdr:rowOff>
    </xdr:to>
    <xdr:sp macro="" textlink="">
      <xdr:nvSpPr>
        <xdr:cNvPr id="24" name="Text Box 189" hidden="1"/>
        <xdr:cNvSpPr txBox="1">
          <a:spLocks noChangeArrowheads="1"/>
        </xdr:cNvSpPr>
      </xdr:nvSpPr>
      <xdr:spPr bwMode="auto">
        <a:xfrm>
          <a:off x="7001064" y="94446237"/>
          <a:ext cx="1213485" cy="6326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807410</xdr:colOff>
      <xdr:row>600</xdr:row>
      <xdr:rowOff>4361</xdr:rowOff>
    </xdr:from>
    <xdr:to>
      <xdr:col>12</xdr:col>
      <xdr:colOff>523151</xdr:colOff>
      <xdr:row>603</xdr:row>
      <xdr:rowOff>156053</xdr:rowOff>
    </xdr:to>
    <xdr:sp macro="" textlink="">
      <xdr:nvSpPr>
        <xdr:cNvPr id="25" name="Text Box 190" hidden="1"/>
        <xdr:cNvSpPr txBox="1">
          <a:spLocks noChangeArrowheads="1"/>
        </xdr:cNvSpPr>
      </xdr:nvSpPr>
      <xdr:spPr bwMode="auto">
        <a:xfrm>
          <a:off x="8195499" y="94446237"/>
          <a:ext cx="1388746" cy="6326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21</xdr:row>
      <xdr:rowOff>76065</xdr:rowOff>
    </xdr:from>
    <xdr:to>
      <xdr:col>9</xdr:col>
      <xdr:colOff>584193</xdr:colOff>
      <xdr:row>25</xdr:row>
      <xdr:rowOff>95059</xdr:rowOff>
    </xdr:to>
    <xdr:sp macro="" textlink="">
      <xdr:nvSpPr>
        <xdr:cNvPr id="26" name="Text Box 267" hidden="1"/>
        <xdr:cNvSpPr txBox="1">
          <a:spLocks noChangeArrowheads="1"/>
        </xdr:cNvSpPr>
      </xdr:nvSpPr>
      <xdr:spPr bwMode="auto">
        <a:xfrm>
          <a:off x="5835287" y="3658818"/>
          <a:ext cx="1289602" cy="6543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32</xdr:row>
      <xdr:rowOff>94642</xdr:rowOff>
    </xdr:from>
    <xdr:to>
      <xdr:col>9</xdr:col>
      <xdr:colOff>584193</xdr:colOff>
      <xdr:row>37</xdr:row>
      <xdr:rowOff>26527</xdr:rowOff>
    </xdr:to>
    <xdr:sp macro="" textlink="">
      <xdr:nvSpPr>
        <xdr:cNvPr id="27" name="Text Box 268" hidden="1"/>
        <xdr:cNvSpPr txBox="1">
          <a:spLocks noChangeArrowheads="1"/>
        </xdr:cNvSpPr>
      </xdr:nvSpPr>
      <xdr:spPr bwMode="auto">
        <a:xfrm>
          <a:off x="5835287" y="5450541"/>
          <a:ext cx="1289602" cy="74239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44</xdr:row>
      <xdr:rowOff>156917</xdr:rowOff>
    </xdr:from>
    <xdr:to>
      <xdr:col>9</xdr:col>
      <xdr:colOff>584193</xdr:colOff>
      <xdr:row>48</xdr:row>
      <xdr:rowOff>323417</xdr:rowOff>
    </xdr:to>
    <xdr:sp macro="" textlink="">
      <xdr:nvSpPr>
        <xdr:cNvPr id="28" name="Text Box 269" hidden="1"/>
        <xdr:cNvSpPr txBox="1">
          <a:spLocks noChangeArrowheads="1"/>
        </xdr:cNvSpPr>
      </xdr:nvSpPr>
      <xdr:spPr bwMode="auto">
        <a:xfrm>
          <a:off x="5835287" y="6952690"/>
          <a:ext cx="1289602" cy="96034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48</xdr:row>
      <xdr:rowOff>323417</xdr:rowOff>
    </xdr:from>
    <xdr:to>
      <xdr:col>9</xdr:col>
      <xdr:colOff>584193</xdr:colOff>
      <xdr:row>51</xdr:row>
      <xdr:rowOff>62192</xdr:rowOff>
    </xdr:to>
    <xdr:sp macro="" textlink="">
      <xdr:nvSpPr>
        <xdr:cNvPr id="29" name="Text Box 270" hidden="1"/>
        <xdr:cNvSpPr txBox="1">
          <a:spLocks noChangeArrowheads="1"/>
        </xdr:cNvSpPr>
      </xdr:nvSpPr>
      <xdr:spPr bwMode="auto">
        <a:xfrm>
          <a:off x="5835287" y="7913034"/>
          <a:ext cx="1289602" cy="59167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61</xdr:row>
      <xdr:rowOff>76745</xdr:rowOff>
    </xdr:from>
    <xdr:to>
      <xdr:col>9</xdr:col>
      <xdr:colOff>584193</xdr:colOff>
      <xdr:row>63</xdr:row>
      <xdr:rowOff>126163</xdr:rowOff>
    </xdr:to>
    <xdr:sp macro="" textlink="">
      <xdr:nvSpPr>
        <xdr:cNvPr id="30" name="Text Box 271" hidden="1"/>
        <xdr:cNvSpPr txBox="1">
          <a:spLocks noChangeArrowheads="1"/>
        </xdr:cNvSpPr>
      </xdr:nvSpPr>
      <xdr:spPr bwMode="auto">
        <a:xfrm>
          <a:off x="5835287" y="9626974"/>
          <a:ext cx="1289602" cy="34850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76</xdr:row>
      <xdr:rowOff>46210</xdr:rowOff>
    </xdr:from>
    <xdr:to>
      <xdr:col>9</xdr:col>
      <xdr:colOff>584193</xdr:colOff>
      <xdr:row>79</xdr:row>
      <xdr:rowOff>84658</xdr:rowOff>
    </xdr:to>
    <xdr:sp macro="" textlink="">
      <xdr:nvSpPr>
        <xdr:cNvPr id="31" name="Text Box 272" hidden="1"/>
        <xdr:cNvSpPr txBox="1">
          <a:spLocks noChangeArrowheads="1"/>
        </xdr:cNvSpPr>
      </xdr:nvSpPr>
      <xdr:spPr bwMode="auto">
        <a:xfrm>
          <a:off x="5835287" y="12055848"/>
          <a:ext cx="1289602" cy="51939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76</xdr:row>
      <xdr:rowOff>46210</xdr:rowOff>
    </xdr:from>
    <xdr:to>
      <xdr:col>9</xdr:col>
      <xdr:colOff>584193</xdr:colOff>
      <xdr:row>79</xdr:row>
      <xdr:rowOff>84658</xdr:rowOff>
    </xdr:to>
    <xdr:sp macro="" textlink="">
      <xdr:nvSpPr>
        <xdr:cNvPr id="32" name="Text Box 273" hidden="1"/>
        <xdr:cNvSpPr txBox="1">
          <a:spLocks noChangeArrowheads="1"/>
        </xdr:cNvSpPr>
      </xdr:nvSpPr>
      <xdr:spPr bwMode="auto">
        <a:xfrm>
          <a:off x="5835287" y="12055848"/>
          <a:ext cx="1289602" cy="51939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91</xdr:row>
      <xdr:rowOff>48485</xdr:rowOff>
    </xdr:from>
    <xdr:to>
      <xdr:col>9</xdr:col>
      <xdr:colOff>584193</xdr:colOff>
      <xdr:row>94</xdr:row>
      <xdr:rowOff>33805</xdr:rowOff>
    </xdr:to>
    <xdr:sp macro="" textlink="">
      <xdr:nvSpPr>
        <xdr:cNvPr id="33" name="Text Box 274" hidden="1"/>
        <xdr:cNvSpPr txBox="1">
          <a:spLocks noChangeArrowheads="1"/>
        </xdr:cNvSpPr>
      </xdr:nvSpPr>
      <xdr:spPr bwMode="auto">
        <a:xfrm>
          <a:off x="5835287" y="14342968"/>
          <a:ext cx="1289602" cy="47681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174</xdr:row>
      <xdr:rowOff>22459</xdr:rowOff>
    </xdr:from>
    <xdr:to>
      <xdr:col>9</xdr:col>
      <xdr:colOff>584193</xdr:colOff>
      <xdr:row>174</xdr:row>
      <xdr:rowOff>22459</xdr:rowOff>
    </xdr:to>
    <xdr:sp macro="" textlink="">
      <xdr:nvSpPr>
        <xdr:cNvPr id="34" name="Text Box 275" hidden="1"/>
        <xdr:cNvSpPr txBox="1">
          <a:spLocks noChangeArrowheads="1"/>
        </xdr:cNvSpPr>
      </xdr:nvSpPr>
      <xdr:spPr bwMode="auto">
        <a:xfrm>
          <a:off x="5835287" y="27404131"/>
          <a:ext cx="1289602" cy="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108</xdr:row>
      <xdr:rowOff>161859</xdr:rowOff>
    </xdr:from>
    <xdr:to>
      <xdr:col>9</xdr:col>
      <xdr:colOff>584193</xdr:colOff>
      <xdr:row>115</xdr:row>
      <xdr:rowOff>10199</xdr:rowOff>
    </xdr:to>
    <xdr:sp macro="" textlink="">
      <xdr:nvSpPr>
        <xdr:cNvPr id="35" name="Text Box 276" hidden="1"/>
        <xdr:cNvSpPr txBox="1">
          <a:spLocks noChangeArrowheads="1"/>
        </xdr:cNvSpPr>
      </xdr:nvSpPr>
      <xdr:spPr bwMode="auto">
        <a:xfrm>
          <a:off x="5835287" y="17237448"/>
          <a:ext cx="1289602" cy="96931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120</xdr:row>
      <xdr:rowOff>72307</xdr:rowOff>
    </xdr:from>
    <xdr:to>
      <xdr:col>9</xdr:col>
      <xdr:colOff>584193</xdr:colOff>
      <xdr:row>125</xdr:row>
      <xdr:rowOff>149595</xdr:rowOff>
    </xdr:to>
    <xdr:sp macro="" textlink="">
      <xdr:nvSpPr>
        <xdr:cNvPr id="36" name="Text Box 277" hidden="1"/>
        <xdr:cNvSpPr txBox="1">
          <a:spLocks noChangeArrowheads="1"/>
        </xdr:cNvSpPr>
      </xdr:nvSpPr>
      <xdr:spPr bwMode="auto">
        <a:xfrm>
          <a:off x="5835287" y="19063447"/>
          <a:ext cx="1289602" cy="85444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168</xdr:row>
      <xdr:rowOff>107608</xdr:rowOff>
    </xdr:from>
    <xdr:to>
      <xdr:col>9</xdr:col>
      <xdr:colOff>584193</xdr:colOff>
      <xdr:row>173</xdr:row>
      <xdr:rowOff>7398</xdr:rowOff>
    </xdr:to>
    <xdr:sp macro="" textlink="">
      <xdr:nvSpPr>
        <xdr:cNvPr id="37" name="Text Box 278" hidden="1"/>
        <xdr:cNvSpPr txBox="1">
          <a:spLocks noChangeArrowheads="1"/>
        </xdr:cNvSpPr>
      </xdr:nvSpPr>
      <xdr:spPr bwMode="auto">
        <a:xfrm>
          <a:off x="5835287" y="26553363"/>
          <a:ext cx="1289602" cy="67861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178</xdr:row>
      <xdr:rowOff>9368</xdr:rowOff>
    </xdr:from>
    <xdr:to>
      <xdr:col>9</xdr:col>
      <xdr:colOff>584193</xdr:colOff>
      <xdr:row>182</xdr:row>
      <xdr:rowOff>84940</xdr:rowOff>
    </xdr:to>
    <xdr:sp macro="" textlink="">
      <xdr:nvSpPr>
        <xdr:cNvPr id="38" name="Text Box 279" hidden="1"/>
        <xdr:cNvSpPr txBox="1">
          <a:spLocks noChangeArrowheads="1"/>
        </xdr:cNvSpPr>
      </xdr:nvSpPr>
      <xdr:spPr bwMode="auto">
        <a:xfrm>
          <a:off x="5835287" y="28005516"/>
          <a:ext cx="1289602" cy="70348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186</xdr:row>
      <xdr:rowOff>37223</xdr:rowOff>
    </xdr:from>
    <xdr:to>
      <xdr:col>9</xdr:col>
      <xdr:colOff>584193</xdr:colOff>
      <xdr:row>191</xdr:row>
      <xdr:rowOff>6997</xdr:rowOff>
    </xdr:to>
    <xdr:sp macro="" textlink="">
      <xdr:nvSpPr>
        <xdr:cNvPr id="39" name="Text Box 280" hidden="1"/>
        <xdr:cNvSpPr txBox="1">
          <a:spLocks noChangeArrowheads="1"/>
        </xdr:cNvSpPr>
      </xdr:nvSpPr>
      <xdr:spPr bwMode="auto">
        <a:xfrm>
          <a:off x="5835287" y="29277209"/>
          <a:ext cx="1289602" cy="7500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196</xdr:row>
      <xdr:rowOff>110308</xdr:rowOff>
    </xdr:from>
    <xdr:to>
      <xdr:col>9</xdr:col>
      <xdr:colOff>584193</xdr:colOff>
      <xdr:row>201</xdr:row>
      <xdr:rowOff>71425</xdr:rowOff>
    </xdr:to>
    <xdr:sp macro="" textlink="">
      <xdr:nvSpPr>
        <xdr:cNvPr id="40" name="Text Box 281" hidden="1"/>
        <xdr:cNvSpPr txBox="1">
          <a:spLocks noChangeArrowheads="1"/>
        </xdr:cNvSpPr>
      </xdr:nvSpPr>
      <xdr:spPr bwMode="auto">
        <a:xfrm>
          <a:off x="5835287" y="30904587"/>
          <a:ext cx="1289602" cy="76921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203</xdr:row>
      <xdr:rowOff>140337</xdr:rowOff>
    </xdr:from>
    <xdr:to>
      <xdr:col>9</xdr:col>
      <xdr:colOff>584193</xdr:colOff>
      <xdr:row>207</xdr:row>
      <xdr:rowOff>10233</xdr:rowOff>
    </xdr:to>
    <xdr:sp macro="" textlink="">
      <xdr:nvSpPr>
        <xdr:cNvPr id="41" name="Text Box 282" hidden="1"/>
        <xdr:cNvSpPr txBox="1">
          <a:spLocks noChangeArrowheads="1"/>
        </xdr:cNvSpPr>
      </xdr:nvSpPr>
      <xdr:spPr bwMode="auto">
        <a:xfrm>
          <a:off x="5835287" y="32060846"/>
          <a:ext cx="1289602" cy="51863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223</xdr:row>
      <xdr:rowOff>163495</xdr:rowOff>
    </xdr:from>
    <xdr:to>
      <xdr:col>9</xdr:col>
      <xdr:colOff>584193</xdr:colOff>
      <xdr:row>228</xdr:row>
      <xdr:rowOff>74085</xdr:rowOff>
    </xdr:to>
    <xdr:sp macro="" textlink="">
      <xdr:nvSpPr>
        <xdr:cNvPr id="42" name="Text Box 283" hidden="1"/>
        <xdr:cNvSpPr txBox="1">
          <a:spLocks noChangeArrowheads="1"/>
        </xdr:cNvSpPr>
      </xdr:nvSpPr>
      <xdr:spPr bwMode="auto">
        <a:xfrm>
          <a:off x="5835287" y="35240342"/>
          <a:ext cx="1289602" cy="70500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238</xdr:row>
      <xdr:rowOff>68415</xdr:rowOff>
    </xdr:from>
    <xdr:to>
      <xdr:col>9</xdr:col>
      <xdr:colOff>584193</xdr:colOff>
      <xdr:row>246</xdr:row>
      <xdr:rowOff>62650</xdr:rowOff>
    </xdr:to>
    <xdr:sp macro="" textlink="">
      <xdr:nvSpPr>
        <xdr:cNvPr id="43" name="Text Box 284" hidden="1"/>
        <xdr:cNvSpPr txBox="1">
          <a:spLocks noChangeArrowheads="1"/>
        </xdr:cNvSpPr>
      </xdr:nvSpPr>
      <xdr:spPr bwMode="auto">
        <a:xfrm>
          <a:off x="5835287" y="37484127"/>
          <a:ext cx="1289602" cy="123699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257</xdr:row>
      <xdr:rowOff>28305</xdr:rowOff>
    </xdr:from>
    <xdr:to>
      <xdr:col>9</xdr:col>
      <xdr:colOff>584193</xdr:colOff>
      <xdr:row>262</xdr:row>
      <xdr:rowOff>73739</xdr:rowOff>
    </xdr:to>
    <xdr:sp macro="" textlink="">
      <xdr:nvSpPr>
        <xdr:cNvPr id="44" name="Text Box 285" hidden="1"/>
        <xdr:cNvSpPr txBox="1">
          <a:spLocks noChangeArrowheads="1"/>
        </xdr:cNvSpPr>
      </xdr:nvSpPr>
      <xdr:spPr bwMode="auto">
        <a:xfrm>
          <a:off x="5835287" y="40384905"/>
          <a:ext cx="1289602" cy="82559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262</xdr:row>
      <xdr:rowOff>73739</xdr:rowOff>
    </xdr:from>
    <xdr:to>
      <xdr:col>9</xdr:col>
      <xdr:colOff>584193</xdr:colOff>
      <xdr:row>266</xdr:row>
      <xdr:rowOff>151272</xdr:rowOff>
    </xdr:to>
    <xdr:sp macro="" textlink="">
      <xdr:nvSpPr>
        <xdr:cNvPr id="45" name="Text Box 286" hidden="1"/>
        <xdr:cNvSpPr txBox="1">
          <a:spLocks noChangeArrowheads="1"/>
        </xdr:cNvSpPr>
      </xdr:nvSpPr>
      <xdr:spPr bwMode="auto">
        <a:xfrm>
          <a:off x="5835287" y="41210503"/>
          <a:ext cx="1289602" cy="688717"/>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268</xdr:row>
      <xdr:rowOff>58389</xdr:rowOff>
    </xdr:from>
    <xdr:to>
      <xdr:col>9</xdr:col>
      <xdr:colOff>584193</xdr:colOff>
      <xdr:row>273</xdr:row>
      <xdr:rowOff>80179</xdr:rowOff>
    </xdr:to>
    <xdr:sp macro="" textlink="">
      <xdr:nvSpPr>
        <xdr:cNvPr id="46" name="Text Box 287" hidden="1"/>
        <xdr:cNvSpPr txBox="1">
          <a:spLocks noChangeArrowheads="1"/>
        </xdr:cNvSpPr>
      </xdr:nvSpPr>
      <xdr:spPr bwMode="auto">
        <a:xfrm>
          <a:off x="5835287" y="42133836"/>
          <a:ext cx="1289602" cy="8066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283</xdr:row>
      <xdr:rowOff>43738</xdr:rowOff>
    </xdr:from>
    <xdr:to>
      <xdr:col>9</xdr:col>
      <xdr:colOff>584193</xdr:colOff>
      <xdr:row>287</xdr:row>
      <xdr:rowOff>99956</xdr:rowOff>
    </xdr:to>
    <xdr:sp macro="" textlink="">
      <xdr:nvSpPr>
        <xdr:cNvPr id="47" name="Text Box 288" hidden="1"/>
        <xdr:cNvSpPr txBox="1">
          <a:spLocks noChangeArrowheads="1"/>
        </xdr:cNvSpPr>
      </xdr:nvSpPr>
      <xdr:spPr bwMode="auto">
        <a:xfrm>
          <a:off x="5835287" y="44454768"/>
          <a:ext cx="1289602" cy="67403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495300</xdr:colOff>
      <xdr:row>287</xdr:row>
      <xdr:rowOff>143353</xdr:rowOff>
    </xdr:from>
    <xdr:to>
      <xdr:col>9</xdr:col>
      <xdr:colOff>584193</xdr:colOff>
      <xdr:row>292</xdr:row>
      <xdr:rowOff>110071</xdr:rowOff>
    </xdr:to>
    <xdr:sp macro="" textlink="">
      <xdr:nvSpPr>
        <xdr:cNvPr id="48" name="Text Box 289" hidden="1"/>
        <xdr:cNvSpPr txBox="1">
          <a:spLocks noChangeArrowheads="1"/>
        </xdr:cNvSpPr>
      </xdr:nvSpPr>
      <xdr:spPr bwMode="auto">
        <a:xfrm>
          <a:off x="5835287" y="45166480"/>
          <a:ext cx="1289602" cy="75710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135523</xdr:colOff>
      <xdr:row>22</xdr:row>
      <xdr:rowOff>5306</xdr:rowOff>
    </xdr:from>
    <xdr:to>
      <xdr:col>11</xdr:col>
      <xdr:colOff>490880</xdr:colOff>
      <xdr:row>25</xdr:row>
      <xdr:rowOff>230045</xdr:rowOff>
    </xdr:to>
    <xdr:sp macro="" textlink="">
      <xdr:nvSpPr>
        <xdr:cNvPr id="2" name="Text Box 143" hidden="1"/>
        <xdr:cNvSpPr txBox="1">
          <a:spLocks noChangeArrowheads="1"/>
        </xdr:cNvSpPr>
      </xdr:nvSpPr>
      <xdr:spPr bwMode="auto">
        <a:xfrm>
          <a:off x="7851961" y="3781425"/>
          <a:ext cx="971551" cy="70290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135523</xdr:colOff>
      <xdr:row>25</xdr:row>
      <xdr:rowOff>28743</xdr:rowOff>
    </xdr:from>
    <xdr:to>
      <xdr:col>11</xdr:col>
      <xdr:colOff>490880</xdr:colOff>
      <xdr:row>27</xdr:row>
      <xdr:rowOff>96054</xdr:rowOff>
    </xdr:to>
    <xdr:sp macro="" textlink="">
      <xdr:nvSpPr>
        <xdr:cNvPr id="3" name="Text Box 144" hidden="1"/>
        <xdr:cNvSpPr txBox="1">
          <a:spLocks noChangeArrowheads="1"/>
        </xdr:cNvSpPr>
      </xdr:nvSpPr>
      <xdr:spPr bwMode="auto">
        <a:xfrm>
          <a:off x="7851961" y="4265256"/>
          <a:ext cx="971551" cy="71437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135523</xdr:colOff>
      <xdr:row>83</xdr:row>
      <xdr:rowOff>95427</xdr:rowOff>
    </xdr:from>
    <xdr:to>
      <xdr:col>11</xdr:col>
      <xdr:colOff>490880</xdr:colOff>
      <xdr:row>87</xdr:row>
      <xdr:rowOff>157114</xdr:rowOff>
    </xdr:to>
    <xdr:sp macro="" textlink="">
      <xdr:nvSpPr>
        <xdr:cNvPr id="4" name="Text Box 145" hidden="1"/>
        <xdr:cNvSpPr txBox="1">
          <a:spLocks noChangeArrowheads="1"/>
        </xdr:cNvSpPr>
      </xdr:nvSpPr>
      <xdr:spPr bwMode="auto">
        <a:xfrm>
          <a:off x="7851961" y="14310354"/>
          <a:ext cx="971551" cy="7036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135523</xdr:colOff>
      <xdr:row>101</xdr:row>
      <xdr:rowOff>81945</xdr:rowOff>
    </xdr:from>
    <xdr:to>
      <xdr:col>11</xdr:col>
      <xdr:colOff>490880</xdr:colOff>
      <xdr:row>105</xdr:row>
      <xdr:rowOff>121125</xdr:rowOff>
    </xdr:to>
    <xdr:sp macro="" textlink="">
      <xdr:nvSpPr>
        <xdr:cNvPr id="5" name="Text Box 146" hidden="1"/>
        <xdr:cNvSpPr txBox="1">
          <a:spLocks noChangeArrowheads="1"/>
        </xdr:cNvSpPr>
      </xdr:nvSpPr>
      <xdr:spPr bwMode="auto">
        <a:xfrm>
          <a:off x="7851961" y="17305753"/>
          <a:ext cx="971551" cy="70956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135523</xdr:colOff>
      <xdr:row>108</xdr:row>
      <xdr:rowOff>6376</xdr:rowOff>
    </xdr:from>
    <xdr:to>
      <xdr:col>11</xdr:col>
      <xdr:colOff>490880</xdr:colOff>
      <xdr:row>112</xdr:row>
      <xdr:rowOff>35497</xdr:rowOff>
    </xdr:to>
    <xdr:sp macro="" textlink="">
      <xdr:nvSpPr>
        <xdr:cNvPr id="6" name="Text Box 147" hidden="1"/>
        <xdr:cNvSpPr txBox="1">
          <a:spLocks noChangeArrowheads="1"/>
        </xdr:cNvSpPr>
      </xdr:nvSpPr>
      <xdr:spPr bwMode="auto">
        <a:xfrm>
          <a:off x="7851961" y="18431414"/>
          <a:ext cx="971551" cy="70289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135523</xdr:colOff>
      <xdr:row>114</xdr:row>
      <xdr:rowOff>141328</xdr:rowOff>
    </xdr:from>
    <xdr:to>
      <xdr:col>11</xdr:col>
      <xdr:colOff>490880</xdr:colOff>
      <xdr:row>119</xdr:row>
      <xdr:rowOff>33422</xdr:rowOff>
    </xdr:to>
    <xdr:sp macro="" textlink="">
      <xdr:nvSpPr>
        <xdr:cNvPr id="7" name="Text Box 148" hidden="1"/>
        <xdr:cNvSpPr txBox="1">
          <a:spLocks noChangeArrowheads="1"/>
        </xdr:cNvSpPr>
      </xdr:nvSpPr>
      <xdr:spPr bwMode="auto">
        <a:xfrm>
          <a:off x="7851961" y="19595559"/>
          <a:ext cx="971551" cy="70477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343492</xdr:colOff>
      <xdr:row>83</xdr:row>
      <xdr:rowOff>95427</xdr:rowOff>
    </xdr:from>
    <xdr:to>
      <xdr:col>10</xdr:col>
      <xdr:colOff>532997</xdr:colOff>
      <xdr:row>87</xdr:row>
      <xdr:rowOff>157114</xdr:rowOff>
    </xdr:to>
    <xdr:sp macro="" textlink="">
      <xdr:nvSpPr>
        <xdr:cNvPr id="8" name="Text Box 149" hidden="1"/>
        <xdr:cNvSpPr txBox="1">
          <a:spLocks noChangeArrowheads="1"/>
        </xdr:cNvSpPr>
      </xdr:nvSpPr>
      <xdr:spPr bwMode="auto">
        <a:xfrm>
          <a:off x="7461436" y="14310354"/>
          <a:ext cx="781051" cy="7036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343492</xdr:colOff>
      <xdr:row>101</xdr:row>
      <xdr:rowOff>81945</xdr:rowOff>
    </xdr:from>
    <xdr:to>
      <xdr:col>10</xdr:col>
      <xdr:colOff>532997</xdr:colOff>
      <xdr:row>105</xdr:row>
      <xdr:rowOff>121125</xdr:rowOff>
    </xdr:to>
    <xdr:sp macro="" textlink="">
      <xdr:nvSpPr>
        <xdr:cNvPr id="9" name="Text Box 150" hidden="1"/>
        <xdr:cNvSpPr txBox="1">
          <a:spLocks noChangeArrowheads="1"/>
        </xdr:cNvSpPr>
      </xdr:nvSpPr>
      <xdr:spPr bwMode="auto">
        <a:xfrm>
          <a:off x="7461436" y="17305753"/>
          <a:ext cx="781051" cy="70956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343492</xdr:colOff>
      <xdr:row>108</xdr:row>
      <xdr:rowOff>6376</xdr:rowOff>
    </xdr:from>
    <xdr:to>
      <xdr:col>10</xdr:col>
      <xdr:colOff>532997</xdr:colOff>
      <xdr:row>112</xdr:row>
      <xdr:rowOff>35497</xdr:rowOff>
    </xdr:to>
    <xdr:sp macro="" textlink="">
      <xdr:nvSpPr>
        <xdr:cNvPr id="10" name="Text Box 151" hidden="1"/>
        <xdr:cNvSpPr txBox="1">
          <a:spLocks noChangeArrowheads="1"/>
        </xdr:cNvSpPr>
      </xdr:nvSpPr>
      <xdr:spPr bwMode="auto">
        <a:xfrm>
          <a:off x="7461436" y="18431414"/>
          <a:ext cx="781051" cy="702894"/>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343492</xdr:colOff>
      <xdr:row>84</xdr:row>
      <xdr:rowOff>92737</xdr:rowOff>
    </xdr:from>
    <xdr:to>
      <xdr:col>10</xdr:col>
      <xdr:colOff>532997</xdr:colOff>
      <xdr:row>88</xdr:row>
      <xdr:rowOff>157111</xdr:rowOff>
    </xdr:to>
    <xdr:sp macro="" textlink="">
      <xdr:nvSpPr>
        <xdr:cNvPr id="11" name="Text Box 152" hidden="1"/>
        <xdr:cNvSpPr txBox="1">
          <a:spLocks noChangeArrowheads="1"/>
        </xdr:cNvSpPr>
      </xdr:nvSpPr>
      <xdr:spPr bwMode="auto">
        <a:xfrm>
          <a:off x="7461436" y="14463876"/>
          <a:ext cx="781051" cy="7120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9</xdr:col>
      <xdr:colOff>343492</xdr:colOff>
      <xdr:row>115</xdr:row>
      <xdr:rowOff>110085</xdr:rowOff>
    </xdr:from>
    <xdr:to>
      <xdr:col>10</xdr:col>
      <xdr:colOff>532997</xdr:colOff>
      <xdr:row>120</xdr:row>
      <xdr:rowOff>72745</xdr:rowOff>
    </xdr:to>
    <xdr:sp macro="" textlink="">
      <xdr:nvSpPr>
        <xdr:cNvPr id="12" name="Text Box 153" hidden="1"/>
        <xdr:cNvSpPr txBox="1">
          <a:spLocks noChangeArrowheads="1"/>
        </xdr:cNvSpPr>
      </xdr:nvSpPr>
      <xdr:spPr bwMode="auto">
        <a:xfrm>
          <a:off x="7461436" y="19720347"/>
          <a:ext cx="781051" cy="77215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135523</xdr:colOff>
      <xdr:row>188</xdr:row>
      <xdr:rowOff>80058</xdr:rowOff>
    </xdr:from>
    <xdr:to>
      <xdr:col>11</xdr:col>
      <xdr:colOff>490880</xdr:colOff>
      <xdr:row>192</xdr:row>
      <xdr:rowOff>135347</xdr:rowOff>
    </xdr:to>
    <xdr:sp macro="" textlink="">
      <xdr:nvSpPr>
        <xdr:cNvPr id="13" name="Text Box 154" hidden="1"/>
        <xdr:cNvSpPr txBox="1">
          <a:spLocks noChangeArrowheads="1"/>
        </xdr:cNvSpPr>
      </xdr:nvSpPr>
      <xdr:spPr bwMode="auto">
        <a:xfrm>
          <a:off x="7851961" y="31635255"/>
          <a:ext cx="971551" cy="73187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135523</xdr:colOff>
      <xdr:row>191</xdr:row>
      <xdr:rowOff>66271</xdr:rowOff>
    </xdr:from>
    <xdr:to>
      <xdr:col>11</xdr:col>
      <xdr:colOff>490880</xdr:colOff>
      <xdr:row>196</xdr:row>
      <xdr:rowOff>1468</xdr:rowOff>
    </xdr:to>
    <xdr:sp macro="" textlink="">
      <xdr:nvSpPr>
        <xdr:cNvPr id="14" name="Text Box 155" hidden="1"/>
        <xdr:cNvSpPr txBox="1">
          <a:spLocks noChangeArrowheads="1"/>
        </xdr:cNvSpPr>
      </xdr:nvSpPr>
      <xdr:spPr bwMode="auto">
        <a:xfrm>
          <a:off x="7851961" y="32126641"/>
          <a:ext cx="971551" cy="74700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8</xdr:col>
      <xdr:colOff>98701</xdr:colOff>
      <xdr:row>17</xdr:row>
      <xdr:rowOff>121213</xdr:rowOff>
    </xdr:from>
    <xdr:to>
      <xdr:col>9</xdr:col>
      <xdr:colOff>482841</xdr:colOff>
      <xdr:row>19</xdr:row>
      <xdr:rowOff>130288</xdr:rowOff>
    </xdr:to>
    <xdr:sp macro="" textlink="">
      <xdr:nvSpPr>
        <xdr:cNvPr id="2" name="Text Box 3" hidden="1"/>
        <xdr:cNvSpPr txBox="1">
          <a:spLocks noChangeArrowheads="1"/>
        </xdr:cNvSpPr>
      </xdr:nvSpPr>
      <xdr:spPr bwMode="auto">
        <a:xfrm>
          <a:off x="6457950" y="3248025"/>
          <a:ext cx="1209675" cy="6667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8</xdr:col>
      <xdr:colOff>108226</xdr:colOff>
      <xdr:row>26</xdr:row>
      <xdr:rowOff>6107</xdr:rowOff>
    </xdr:from>
    <xdr:to>
      <xdr:col>9</xdr:col>
      <xdr:colOff>492366</xdr:colOff>
      <xdr:row>27</xdr:row>
      <xdr:rowOff>34678</xdr:rowOff>
    </xdr:to>
    <xdr:sp macro="" textlink="">
      <xdr:nvSpPr>
        <xdr:cNvPr id="3" name="Text Box 4" hidden="1"/>
        <xdr:cNvSpPr txBox="1">
          <a:spLocks noChangeArrowheads="1"/>
        </xdr:cNvSpPr>
      </xdr:nvSpPr>
      <xdr:spPr bwMode="auto">
        <a:xfrm>
          <a:off x="6467475" y="5743575"/>
          <a:ext cx="1219200" cy="3619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7</xdr:col>
      <xdr:colOff>127971</xdr:colOff>
      <xdr:row>114</xdr:row>
      <xdr:rowOff>5454</xdr:rowOff>
    </xdr:from>
    <xdr:to>
      <xdr:col>9</xdr:col>
      <xdr:colOff>447376</xdr:colOff>
      <xdr:row>119</xdr:row>
      <xdr:rowOff>57673</xdr:rowOff>
    </xdr:to>
    <xdr:sp macro="" textlink="">
      <xdr:nvSpPr>
        <xdr:cNvPr id="2" name="Text Box 7" hidden="1"/>
        <xdr:cNvSpPr txBox="1">
          <a:spLocks noChangeArrowheads="1"/>
        </xdr:cNvSpPr>
      </xdr:nvSpPr>
      <xdr:spPr bwMode="auto">
        <a:xfrm>
          <a:off x="6174441" y="16355434"/>
          <a:ext cx="1266825" cy="65038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169470</xdr:colOff>
      <xdr:row>35</xdr:row>
      <xdr:rowOff>160469</xdr:rowOff>
    </xdr:from>
    <xdr:to>
      <xdr:col>13</xdr:col>
      <xdr:colOff>193301</xdr:colOff>
      <xdr:row>39</xdr:row>
      <xdr:rowOff>44842</xdr:rowOff>
    </xdr:to>
    <xdr:sp macro="" textlink="">
      <xdr:nvSpPr>
        <xdr:cNvPr id="3" name="Text Box 16" hidden="1"/>
        <xdr:cNvSpPr txBox="1">
          <a:spLocks noChangeArrowheads="1"/>
        </xdr:cNvSpPr>
      </xdr:nvSpPr>
      <xdr:spPr bwMode="auto">
        <a:xfrm>
          <a:off x="8477810" y="6757484"/>
          <a:ext cx="1516716" cy="54096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11</xdr:col>
      <xdr:colOff>169470</xdr:colOff>
      <xdr:row>48</xdr:row>
      <xdr:rowOff>261</xdr:rowOff>
    </xdr:from>
    <xdr:to>
      <xdr:col>13</xdr:col>
      <xdr:colOff>193301</xdr:colOff>
      <xdr:row>51</xdr:row>
      <xdr:rowOff>15894</xdr:rowOff>
    </xdr:to>
    <xdr:sp macro="" textlink="">
      <xdr:nvSpPr>
        <xdr:cNvPr id="4" name="Text Box 18" hidden="1"/>
        <xdr:cNvSpPr txBox="1">
          <a:spLocks noChangeArrowheads="1"/>
        </xdr:cNvSpPr>
      </xdr:nvSpPr>
      <xdr:spPr bwMode="auto">
        <a:xfrm>
          <a:off x="8477810" y="8449571"/>
          <a:ext cx="1516716" cy="709053"/>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10</xdr:col>
      <xdr:colOff>437179</xdr:colOff>
      <xdr:row>73</xdr:row>
      <xdr:rowOff>34010</xdr:rowOff>
    </xdr:from>
    <xdr:to>
      <xdr:col>12</xdr:col>
      <xdr:colOff>336251</xdr:colOff>
      <xdr:row>78</xdr:row>
      <xdr:rowOff>113609</xdr:rowOff>
    </xdr:to>
    <xdr:sp macro="" textlink="">
      <xdr:nvSpPr>
        <xdr:cNvPr id="5" name="Text Box 25" hidden="1"/>
        <xdr:cNvSpPr txBox="1">
          <a:spLocks noChangeArrowheads="1"/>
        </xdr:cNvSpPr>
      </xdr:nvSpPr>
      <xdr:spPr bwMode="auto">
        <a:xfrm>
          <a:off x="7998759" y="11557355"/>
          <a:ext cx="1404657" cy="71840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223482</xdr:colOff>
      <xdr:row>17</xdr:row>
      <xdr:rowOff>189043</xdr:rowOff>
    </xdr:from>
    <xdr:to>
      <xdr:col>9</xdr:col>
      <xdr:colOff>120351</xdr:colOff>
      <xdr:row>21</xdr:row>
      <xdr:rowOff>86809</xdr:rowOff>
    </xdr:to>
    <xdr:sp macro="" textlink="">
      <xdr:nvSpPr>
        <xdr:cNvPr id="6" name="Text Box 27" hidden="1"/>
        <xdr:cNvSpPr txBox="1">
          <a:spLocks noChangeArrowheads="1"/>
        </xdr:cNvSpPr>
      </xdr:nvSpPr>
      <xdr:spPr bwMode="auto">
        <a:xfrm>
          <a:off x="5624792" y="3157033"/>
          <a:ext cx="1473574" cy="71437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223482</xdr:colOff>
      <xdr:row>34</xdr:row>
      <xdr:rowOff>176997</xdr:rowOff>
    </xdr:from>
    <xdr:to>
      <xdr:col>9</xdr:col>
      <xdr:colOff>120351</xdr:colOff>
      <xdr:row>38</xdr:row>
      <xdr:rowOff>153427</xdr:rowOff>
    </xdr:to>
    <xdr:sp macro="" textlink="">
      <xdr:nvSpPr>
        <xdr:cNvPr id="7" name="Text Box 28" hidden="1"/>
        <xdr:cNvSpPr txBox="1">
          <a:spLocks noChangeArrowheads="1"/>
        </xdr:cNvSpPr>
      </xdr:nvSpPr>
      <xdr:spPr bwMode="auto">
        <a:xfrm>
          <a:off x="5624792" y="6583512"/>
          <a:ext cx="1473574" cy="66731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223482</xdr:colOff>
      <xdr:row>47</xdr:row>
      <xdr:rowOff>61035</xdr:rowOff>
    </xdr:from>
    <xdr:to>
      <xdr:col>9</xdr:col>
      <xdr:colOff>120351</xdr:colOff>
      <xdr:row>50</xdr:row>
      <xdr:rowOff>67945</xdr:rowOff>
    </xdr:to>
    <xdr:sp macro="" textlink="">
      <xdr:nvSpPr>
        <xdr:cNvPr id="8" name="Text Box 30" hidden="1"/>
        <xdr:cNvSpPr txBox="1">
          <a:spLocks noChangeArrowheads="1"/>
        </xdr:cNvSpPr>
      </xdr:nvSpPr>
      <xdr:spPr bwMode="auto">
        <a:xfrm>
          <a:off x="5624792" y="8341435"/>
          <a:ext cx="1473574" cy="70922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223482</xdr:colOff>
      <xdr:row>58</xdr:row>
      <xdr:rowOff>20732</xdr:rowOff>
    </xdr:from>
    <xdr:to>
      <xdr:col>9</xdr:col>
      <xdr:colOff>120351</xdr:colOff>
      <xdr:row>63</xdr:row>
      <xdr:rowOff>71606</xdr:rowOff>
    </xdr:to>
    <xdr:sp macro="" textlink="">
      <xdr:nvSpPr>
        <xdr:cNvPr id="9" name="Text Box 31" hidden="1"/>
        <xdr:cNvSpPr txBox="1">
          <a:spLocks noChangeArrowheads="1"/>
        </xdr:cNvSpPr>
      </xdr:nvSpPr>
      <xdr:spPr bwMode="auto">
        <a:xfrm>
          <a:off x="5624792" y="9658127"/>
          <a:ext cx="1473574" cy="72333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223482</xdr:colOff>
      <xdr:row>61</xdr:row>
      <xdr:rowOff>12045</xdr:rowOff>
    </xdr:from>
    <xdr:to>
      <xdr:col>8</xdr:col>
      <xdr:colOff>702870</xdr:colOff>
      <xdr:row>67</xdr:row>
      <xdr:rowOff>101656</xdr:rowOff>
    </xdr:to>
    <xdr:sp macro="" textlink="">
      <xdr:nvSpPr>
        <xdr:cNvPr id="10" name="Text Box 33" hidden="1"/>
        <xdr:cNvSpPr txBox="1">
          <a:spLocks noChangeArrowheads="1"/>
        </xdr:cNvSpPr>
      </xdr:nvSpPr>
      <xdr:spPr bwMode="auto">
        <a:xfrm>
          <a:off x="5624792" y="10158075"/>
          <a:ext cx="1319493" cy="729056"/>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223482</xdr:colOff>
      <xdr:row>67</xdr:row>
      <xdr:rowOff>101656</xdr:rowOff>
    </xdr:from>
    <xdr:to>
      <xdr:col>9</xdr:col>
      <xdr:colOff>120351</xdr:colOff>
      <xdr:row>75</xdr:row>
      <xdr:rowOff>149804</xdr:rowOff>
    </xdr:to>
    <xdr:sp macro="" textlink="">
      <xdr:nvSpPr>
        <xdr:cNvPr id="11" name="Text Box 34" hidden="1"/>
        <xdr:cNvSpPr txBox="1">
          <a:spLocks noChangeArrowheads="1"/>
        </xdr:cNvSpPr>
      </xdr:nvSpPr>
      <xdr:spPr bwMode="auto">
        <a:xfrm>
          <a:off x="5624792" y="10887131"/>
          <a:ext cx="1473574" cy="975248"/>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625431</xdr:colOff>
      <xdr:row>85</xdr:row>
      <xdr:rowOff>112163</xdr:rowOff>
    </xdr:from>
    <xdr:to>
      <xdr:col>12</xdr:col>
      <xdr:colOff>532759</xdr:colOff>
      <xdr:row>99</xdr:row>
      <xdr:rowOff>30836</xdr:rowOff>
    </xdr:to>
    <xdr:sp macro="" textlink="">
      <xdr:nvSpPr>
        <xdr:cNvPr id="2" name="Text Box 6" hidden="1"/>
        <xdr:cNvSpPr txBox="1">
          <a:spLocks noChangeArrowheads="1"/>
        </xdr:cNvSpPr>
      </xdr:nvSpPr>
      <xdr:spPr bwMode="auto">
        <a:xfrm>
          <a:off x="8721874" y="10904354"/>
          <a:ext cx="1376308" cy="173234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152960</xdr:colOff>
      <xdr:row>70</xdr:row>
      <xdr:rowOff>52109</xdr:rowOff>
    </xdr:from>
    <xdr:to>
      <xdr:col>8</xdr:col>
      <xdr:colOff>624464</xdr:colOff>
      <xdr:row>76</xdr:row>
      <xdr:rowOff>102825</xdr:rowOff>
    </xdr:to>
    <xdr:sp macro="" textlink="">
      <xdr:nvSpPr>
        <xdr:cNvPr id="3" name="Text Box 9" hidden="1"/>
        <xdr:cNvSpPr txBox="1">
          <a:spLocks noChangeArrowheads="1"/>
        </xdr:cNvSpPr>
      </xdr:nvSpPr>
      <xdr:spPr bwMode="auto">
        <a:xfrm>
          <a:off x="5910094" y="8581161"/>
          <a:ext cx="1344930" cy="1011901"/>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152960</xdr:colOff>
      <xdr:row>85</xdr:row>
      <xdr:rowOff>112163</xdr:rowOff>
    </xdr:from>
    <xdr:to>
      <xdr:col>8</xdr:col>
      <xdr:colOff>624464</xdr:colOff>
      <xdr:row>86</xdr:row>
      <xdr:rowOff>20492</xdr:rowOff>
    </xdr:to>
    <xdr:sp macro="" textlink="">
      <xdr:nvSpPr>
        <xdr:cNvPr id="4" name="Text Box 10" hidden="1"/>
        <xdr:cNvSpPr txBox="1">
          <a:spLocks noChangeArrowheads="1"/>
        </xdr:cNvSpPr>
      </xdr:nvSpPr>
      <xdr:spPr bwMode="auto">
        <a:xfrm>
          <a:off x="5910094" y="10904354"/>
          <a:ext cx="1344930" cy="87399"/>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twoCellAnchor editAs="absolute">
    <xdr:from>
      <xdr:col>6</xdr:col>
      <xdr:colOff>152960</xdr:colOff>
      <xdr:row>101</xdr:row>
      <xdr:rowOff>100750</xdr:rowOff>
    </xdr:from>
    <xdr:to>
      <xdr:col>8</xdr:col>
      <xdr:colOff>624464</xdr:colOff>
      <xdr:row>107</xdr:row>
      <xdr:rowOff>116848</xdr:rowOff>
    </xdr:to>
    <xdr:sp macro="" textlink="">
      <xdr:nvSpPr>
        <xdr:cNvPr id="5" name="Text Box 12" hidden="1"/>
        <xdr:cNvSpPr txBox="1">
          <a:spLocks noChangeArrowheads="1"/>
        </xdr:cNvSpPr>
      </xdr:nvSpPr>
      <xdr:spPr bwMode="auto">
        <a:xfrm>
          <a:off x="5910094" y="13045318"/>
          <a:ext cx="1344930" cy="83534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xmlns=""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Bud2016$\Budget\Copy%20of%20budget2008-21_2\Budget%202004-05\budget%20for%202004-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BUDGET\Bud-Docu\Budget%202003-04$\budget%20for%2003-0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Budget%20Documents\Budget%20Documents\$Budget%20documents$\$Budgets%202002%20onward$\$Bud2015$\BUDGET\Bud-Docu\Budget%202003-04$\budget%20for%2003-0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3rd%20suppl%202018-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Bud2016$\Dem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92.168.0.91\bud2006\DEM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Dem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Bud2016$\Dem2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NANCEBUDGET\$Budget%20documents$\$Budgets%202002%20onward$\$Bud2010$\$Bud2010_final$\Dem2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BUDGET\Bud-Docu\Budget%202003-04$\act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Bud2016$\Budget%202004-05\budget%202004-05_27.5.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Bud2016$\Budget%202004-05\budget%20for%202004-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Bud2016$\Dem1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Dem1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INANCEBUDGET\$Budget%20documents$\$Budgets%202002%20onward$\$Bud2010$\$Bud2010_final$\Dem1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Users\compaq\Downloads\Budget%202004-05\budget%20for%202004-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BUDGET\Bud-Docu\Budget%202003-04$\budget%20for%2003-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nnesure"/>
      <sheetName val="bILL_SCH"/>
      <sheetName val="Introduc."/>
      <sheetName val="SUMMARY "/>
      <sheetName val="Rev_Cap"/>
      <sheetName val="dem1"/>
      <sheetName val="dem2"/>
      <sheetName val="dem3"/>
      <sheetName val="dem4"/>
      <sheetName val="dem5"/>
      <sheetName val="dem6"/>
      <sheetName val="dem7"/>
      <sheetName val="dem8"/>
      <sheetName val="dem9"/>
      <sheetName val="dem10"/>
      <sheetName val="dem11"/>
      <sheetName val="dem12"/>
      <sheetName val="gov"/>
      <sheetName val="dem13"/>
      <sheetName val="dem14"/>
      <sheetName val="dem15"/>
      <sheetName val="dem16"/>
      <sheetName val="dem17"/>
      <sheetName val="dem18"/>
      <sheetName val="dem19"/>
      <sheetName val="dem20"/>
      <sheetName val="dem21"/>
      <sheetName val="dem22"/>
      <sheetName val="dem23"/>
      <sheetName val="dem24"/>
      <sheetName val="dem25"/>
      <sheetName val="dem26"/>
      <sheetName val="dem27"/>
      <sheetName val="dem28"/>
      <sheetName val="dem29"/>
      <sheetName val="dem30"/>
      <sheetName val="dem31"/>
      <sheetName val="dem32"/>
      <sheetName val="dem33"/>
      <sheetName val="psc"/>
      <sheetName val="dem34"/>
      <sheetName val="Dem35"/>
      <sheetName val="dem36"/>
      <sheetName val="dem37"/>
      <sheetName val="dem38"/>
      <sheetName val="dem39"/>
      <sheetName val="dem40"/>
      <sheetName val="dem40A"/>
      <sheetName val="dem41"/>
      <sheetName val="dem42"/>
      <sheetName val="dem43"/>
      <sheetName val="dem46"/>
      <sheetName val="dem4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12">
          <cell r="E12">
            <v>273697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dem2"/>
      <sheetName val="Sheet2"/>
      <sheetName val="Sheet3"/>
      <sheetName val="DEMAND2"/>
      <sheetName val="#REF"/>
      <sheetName val="dem1"/>
      <sheetName val="dem21"/>
      <sheetName val="dem15"/>
      <sheetName val="dem10"/>
    </sheetNames>
    <sheetDataSet>
      <sheetData sheetId="0"/>
      <sheetData sheetId="1"/>
      <sheetData sheetId="2"/>
      <sheetData sheetId="3"/>
      <sheetData sheetId="4" refreshError="1">
        <row r="574">
          <cell r="D574">
            <v>3698</v>
          </cell>
          <cell r="E574">
            <v>10265</v>
          </cell>
          <cell r="F574">
            <v>4010</v>
          </cell>
          <cell r="G574">
            <v>11040</v>
          </cell>
          <cell r="H574">
            <v>4010</v>
          </cell>
          <cell r="I574">
            <v>12320</v>
          </cell>
          <cell r="J574">
            <v>0</v>
          </cell>
          <cell r="K574">
            <v>11299</v>
          </cell>
          <cell r="L574">
            <v>11299</v>
          </cell>
        </row>
        <row r="657">
          <cell r="D657">
            <v>4294</v>
          </cell>
          <cell r="F657">
            <v>990</v>
          </cell>
          <cell r="G657" t="str">
            <v>-</v>
          </cell>
          <cell r="H657">
            <v>990</v>
          </cell>
          <cell r="J657">
            <v>0</v>
          </cell>
          <cell r="K657" t="str">
            <v>-</v>
          </cell>
          <cell r="L657">
            <v>0</v>
          </cell>
        </row>
      </sheetData>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12">
          <cell r="E12">
            <v>273697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m21"/>
      <sheetName val="Sheet1"/>
      <sheetName val="Sheet2"/>
      <sheetName val="Sheet3"/>
      <sheetName val="dem22"/>
      <sheetName val="DEMAND21"/>
      <sheetName val="dem15"/>
      <sheetName val="dem2"/>
    </sheetNames>
    <sheetDataSet>
      <sheetData sheetId="0" refreshError="1">
        <row r="11">
          <cell r="E11">
            <v>27345</v>
          </cell>
        </row>
        <row r="128">
          <cell r="E128">
            <v>0</v>
          </cell>
          <cell r="F128">
            <v>0</v>
          </cell>
          <cell r="G128">
            <v>0</v>
          </cell>
          <cell r="H128">
            <v>0</v>
          </cell>
          <cell r="I128">
            <v>0</v>
          </cell>
          <cell r="J128">
            <v>0</v>
          </cell>
          <cell r="K128">
            <v>0</v>
          </cell>
          <cell r="L128">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dem21"/>
      <sheetName val="Sheet1"/>
      <sheetName val="Sheet2"/>
      <sheetName val="Sheet3"/>
      <sheetName val="dem22"/>
      <sheetName val="DEMAND21"/>
      <sheetName val="dem15"/>
      <sheetName val="dem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MAND3"/>
      <sheetName val="DEMAND4"/>
      <sheetName val="DEMAND5"/>
      <sheetName val="Sheet1"/>
      <sheetName val="Sheet2"/>
      <sheetName val="Sheet3"/>
      <sheetName val="DEMAND15"/>
      <sheetName val="DEMAND17"/>
      <sheetName val="DEMAND18"/>
      <sheetName val="DEMAND19"/>
      <sheetName val="DEMAND20"/>
    </sheetNames>
    <sheetDataSet>
      <sheetData sheetId="0"/>
      <sheetData sheetId="1"/>
      <sheetData sheetId="2"/>
      <sheetData sheetId="3" refreshError="1"/>
      <sheetData sheetId="4" refreshError="1"/>
      <sheetData sheetId="5" refreshError="1"/>
      <sheetData sheetId="6"/>
      <sheetData sheetId="7"/>
      <sheetData sheetId="8"/>
      <sheetData sheetId="9"/>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AFS-RCT"/>
      <sheetName val="DEMAND1"/>
      <sheetName val="DEMAND3"/>
      <sheetName val="DEMAND4"/>
      <sheetName val="DEMAND5"/>
      <sheetName val="DEMAND6"/>
      <sheetName val="DEMAND7"/>
      <sheetName val="DEMAND8"/>
      <sheetName val="DEMAND9"/>
      <sheetName val="DEMAND10"/>
      <sheetName val="DEMAND11"/>
      <sheetName val="DEMAND12"/>
      <sheetName val="demand13"/>
      <sheetName val="GOVERNOR"/>
      <sheetName val="DEMAND14"/>
      <sheetName val="DEMAND15"/>
      <sheetName val="DEMAND16"/>
      <sheetName val="DEMAND17"/>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row r="9">
          <cell r="E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row r="9">
          <cell r="E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4"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4" Type="http://schemas.openxmlformats.org/officeDocument/2006/relationships/drawing" Target="../drawings/drawing5.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1.bin"/><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4.bin"/><Relationship Id="rId2" Type="http://schemas.openxmlformats.org/officeDocument/2006/relationships/printerSettings" Target="../printerSettings/printerSettings63.bin"/><Relationship Id="rId1" Type="http://schemas.openxmlformats.org/officeDocument/2006/relationships/printerSettings" Target="../printerSettings/printerSettings6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77.bin"/><Relationship Id="rId2" Type="http://schemas.openxmlformats.org/officeDocument/2006/relationships/printerSettings" Target="../printerSettings/printerSettings76.bin"/><Relationship Id="rId1" Type="http://schemas.openxmlformats.org/officeDocument/2006/relationships/printerSettings" Target="../printerSettings/printerSettings75.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0.bin"/><Relationship Id="rId2" Type="http://schemas.openxmlformats.org/officeDocument/2006/relationships/printerSettings" Target="../printerSettings/printerSettings79.bin"/><Relationship Id="rId1" Type="http://schemas.openxmlformats.org/officeDocument/2006/relationships/printerSettings" Target="../printerSettings/printerSettings7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sheetPr syncVertical="1" syncRef="A1" transitionEvaluation="1" codeName="Sheet5">
    <tabColor rgb="FF00B050"/>
  </sheetPr>
  <dimension ref="A1:H71"/>
  <sheetViews>
    <sheetView view="pageBreakPreview" zoomScaleNormal="130" zoomScaleSheetLayoutView="100" workbookViewId="0">
      <selection activeCell="E14" sqref="E14:F14"/>
    </sheetView>
  </sheetViews>
  <sheetFormatPr defaultColWidth="12.44140625" defaultRowHeight="13.2"/>
  <cols>
    <col min="1" max="1" width="6.44140625" style="183" customWidth="1"/>
    <col min="2" max="2" width="8.109375" style="184" customWidth="1"/>
    <col min="3" max="3" width="34.5546875" style="185" customWidth="1"/>
    <col min="4" max="4" width="8.5546875" style="186" customWidth="1"/>
    <col min="5" max="5" width="9.88671875" style="186" customWidth="1"/>
    <col min="6" max="6" width="10.5546875" style="1" customWidth="1"/>
    <col min="7" max="7" width="9" style="1" customWidth="1"/>
    <col min="8" max="8" width="3.88671875" style="1" customWidth="1"/>
    <col min="9" max="16384" width="12.44140625" style="1"/>
  </cols>
  <sheetData>
    <row r="1" spans="1:8" ht="13.5" customHeight="1">
      <c r="A1" s="1289" t="s">
        <v>40</v>
      </c>
      <c r="B1" s="1289"/>
      <c r="C1" s="1289"/>
      <c r="D1" s="1289"/>
      <c r="E1" s="1289"/>
      <c r="F1" s="1289"/>
      <c r="G1" s="1289"/>
      <c r="H1" s="1152"/>
    </row>
    <row r="2" spans="1:8" ht="13.5" customHeight="1">
      <c r="A2" s="1289" t="s">
        <v>41</v>
      </c>
      <c r="B2" s="1289"/>
      <c r="C2" s="1289"/>
      <c r="D2" s="1289"/>
      <c r="E2" s="1289"/>
      <c r="F2" s="1289"/>
      <c r="G2" s="1289"/>
      <c r="H2" s="1152"/>
    </row>
    <row r="3" spans="1:8" ht="13.5" customHeight="1">
      <c r="A3" s="1290" t="s">
        <v>291</v>
      </c>
      <c r="B3" s="1290"/>
      <c r="C3" s="1290"/>
      <c r="D3" s="1290"/>
      <c r="E3" s="1290"/>
      <c r="F3" s="1290"/>
      <c r="G3" s="1290"/>
      <c r="H3" s="1153"/>
    </row>
    <row r="4" spans="1:8" ht="13.5" customHeight="1">
      <c r="A4" s="26"/>
      <c r="B4" s="1291"/>
      <c r="C4" s="1291"/>
      <c r="D4" s="1291"/>
      <c r="E4" s="1291"/>
      <c r="F4" s="1291"/>
      <c r="G4" s="1291"/>
      <c r="H4" s="1154"/>
    </row>
    <row r="5" spans="1:8" ht="13.5" customHeight="1">
      <c r="A5" s="26"/>
      <c r="B5" s="22"/>
      <c r="C5" s="22"/>
      <c r="D5" s="28"/>
      <c r="E5" s="818" t="s">
        <v>3</v>
      </c>
      <c r="F5" s="29" t="s">
        <v>4</v>
      </c>
      <c r="G5" s="29" t="s">
        <v>101</v>
      </c>
      <c r="H5" s="25"/>
    </row>
    <row r="6" spans="1:8" ht="13.5" customHeight="1">
      <c r="A6" s="26"/>
      <c r="B6" s="34" t="s">
        <v>5</v>
      </c>
      <c r="C6" s="22" t="s">
        <v>6</v>
      </c>
      <c r="D6" s="31" t="s">
        <v>44</v>
      </c>
      <c r="E6" s="819">
        <v>993363</v>
      </c>
      <c r="F6" s="24">
        <v>22030</v>
      </c>
      <c r="G6" s="24">
        <f>F6+E6</f>
        <v>1015393</v>
      </c>
      <c r="H6" s="24"/>
    </row>
    <row r="7" spans="1:8" ht="13.5" customHeight="1">
      <c r="A7" s="26"/>
      <c r="B7" s="30" t="s">
        <v>7</v>
      </c>
      <c r="C7" s="32" t="s">
        <v>8</v>
      </c>
      <c r="D7" s="33"/>
      <c r="E7" s="604"/>
      <c r="F7" s="25"/>
      <c r="G7" s="24"/>
      <c r="H7" s="24"/>
    </row>
    <row r="8" spans="1:8" ht="13.5" customHeight="1">
      <c r="A8" s="26"/>
      <c r="B8" s="30"/>
      <c r="C8" s="32" t="s">
        <v>97</v>
      </c>
      <c r="D8" s="33" t="s">
        <v>44</v>
      </c>
      <c r="E8" s="604">
        <f>G36</f>
        <v>45960</v>
      </c>
      <c r="F8" s="167">
        <v>0</v>
      </c>
      <c r="G8" s="24">
        <f t="shared" ref="G8" si="0">F8+E8</f>
        <v>45960</v>
      </c>
      <c r="H8" s="24"/>
    </row>
    <row r="9" spans="1:8" ht="13.5" customHeight="1">
      <c r="A9" s="26"/>
      <c r="B9" s="34" t="s">
        <v>43</v>
      </c>
      <c r="C9" s="22" t="s">
        <v>315</v>
      </c>
      <c r="D9" s="35" t="s">
        <v>44</v>
      </c>
      <c r="E9" s="820">
        <f>SUM(E6:E8)</f>
        <v>1039323</v>
      </c>
      <c r="F9" s="36">
        <f>SUM(F6:F8)</f>
        <v>22030</v>
      </c>
      <c r="G9" s="36">
        <f>SUM(E9:F9)</f>
        <v>1061353</v>
      </c>
      <c r="H9" s="24"/>
    </row>
    <row r="10" spans="1:8" ht="13.5" customHeight="1">
      <c r="A10" s="26"/>
      <c r="B10" s="30"/>
      <c r="C10" s="22"/>
      <c r="D10" s="23"/>
      <c r="E10" s="821"/>
      <c r="F10" s="31"/>
      <c r="G10" s="23"/>
      <c r="H10" s="23"/>
    </row>
    <row r="11" spans="1:8" ht="21" customHeight="1">
      <c r="A11" s="26"/>
      <c r="B11" s="34" t="s">
        <v>20</v>
      </c>
      <c r="C11" s="22" t="s">
        <v>21</v>
      </c>
      <c r="D11" s="22"/>
      <c r="E11" s="822"/>
      <c r="F11" s="37"/>
      <c r="G11" s="22"/>
      <c r="H11" s="22"/>
    </row>
    <row r="12" spans="1:8" ht="13.2" customHeight="1">
      <c r="A12" s="24"/>
      <c r="B12" s="388"/>
      <c r="C12" s="388"/>
      <c r="D12" s="388"/>
      <c r="E12" s="465"/>
      <c r="F12" s="388"/>
      <c r="G12" s="388"/>
      <c r="H12" s="388"/>
    </row>
    <row r="13" spans="1:8" ht="13.8" thickBot="1">
      <c r="A13" s="38"/>
      <c r="B13" s="1292" t="s">
        <v>89</v>
      </c>
      <c r="C13" s="1292"/>
      <c r="D13" s="1292"/>
      <c r="E13" s="1292"/>
      <c r="F13" s="1292"/>
      <c r="G13" s="1292"/>
      <c r="H13" s="388"/>
    </row>
    <row r="14" spans="1:8" ht="14.4" thickTop="1" thickBot="1">
      <c r="A14" s="38"/>
      <c r="B14" s="203"/>
      <c r="C14" s="203" t="s">
        <v>22</v>
      </c>
      <c r="D14" s="203"/>
      <c r="E14" s="823"/>
      <c r="F14" s="203"/>
      <c r="G14" s="39" t="s">
        <v>101</v>
      </c>
      <c r="H14" s="25"/>
    </row>
    <row r="15" spans="1:8" ht="13.8" thickTop="1">
      <c r="A15" s="1159"/>
      <c r="B15" s="2"/>
      <c r="C15" s="205" t="s">
        <v>47</v>
      </c>
      <c r="D15" s="169"/>
      <c r="E15" s="215"/>
      <c r="F15" s="466"/>
      <c r="G15" s="170"/>
      <c r="H15" s="170"/>
    </row>
    <row r="16" spans="1:8">
      <c r="A16" s="1159" t="s">
        <v>48</v>
      </c>
      <c r="B16" s="171">
        <v>2401</v>
      </c>
      <c r="C16" s="168" t="s">
        <v>42</v>
      </c>
      <c r="D16" s="172"/>
      <c r="E16" s="215"/>
      <c r="F16" s="466"/>
      <c r="G16" s="172"/>
      <c r="H16" s="172"/>
    </row>
    <row r="17" spans="1:8">
      <c r="A17" s="1159"/>
      <c r="B17" s="173">
        <v>0.104</v>
      </c>
      <c r="C17" s="168" t="s">
        <v>209</v>
      </c>
      <c r="D17" s="172"/>
      <c r="E17" s="215"/>
      <c r="F17" s="466"/>
      <c r="G17" s="172"/>
      <c r="H17" s="172"/>
    </row>
    <row r="18" spans="1:8">
      <c r="A18" s="1159"/>
      <c r="B18" s="4">
        <v>1</v>
      </c>
      <c r="C18" s="1159" t="s">
        <v>50</v>
      </c>
      <c r="D18" s="172"/>
      <c r="E18" s="215"/>
      <c r="F18" s="466"/>
      <c r="G18" s="172"/>
      <c r="H18" s="172"/>
    </row>
    <row r="19" spans="1:8">
      <c r="A19" s="1159"/>
      <c r="B19" s="2">
        <v>44</v>
      </c>
      <c r="C19" s="1159" t="s">
        <v>51</v>
      </c>
      <c r="D19" s="206"/>
      <c r="E19" s="206"/>
      <c r="F19" s="208"/>
      <c r="G19" s="206"/>
      <c r="H19" s="206"/>
    </row>
    <row r="20" spans="1:8">
      <c r="A20" s="1159"/>
      <c r="B20" s="174" t="s">
        <v>210</v>
      </c>
      <c r="C20" s="1159" t="s">
        <v>211</v>
      </c>
      <c r="D20" s="206"/>
      <c r="E20" s="206">
        <v>24960</v>
      </c>
      <c r="F20" s="928">
        <v>0</v>
      </c>
      <c r="G20" s="206">
        <f t="shared" ref="G20" si="1">SUM(E20:F20)</f>
        <v>24960</v>
      </c>
      <c r="H20" s="206" t="s">
        <v>165</v>
      </c>
    </row>
    <row r="21" spans="1:8">
      <c r="A21" s="1159"/>
      <c r="B21" s="174" t="s">
        <v>609</v>
      </c>
      <c r="C21" s="1159" t="s">
        <v>92</v>
      </c>
      <c r="D21" s="212"/>
      <c r="E21" s="212">
        <v>20000</v>
      </c>
      <c r="F21" s="652">
        <v>0</v>
      </c>
      <c r="G21" s="212">
        <f>SUM(E21:F21)</f>
        <v>20000</v>
      </c>
      <c r="H21" s="206" t="s">
        <v>166</v>
      </c>
    </row>
    <row r="22" spans="1:8">
      <c r="A22" s="1159" t="s">
        <v>43</v>
      </c>
      <c r="B22" s="2">
        <v>44</v>
      </c>
      <c r="C22" s="1159" t="s">
        <v>51</v>
      </c>
      <c r="D22" s="836"/>
      <c r="E22" s="529">
        <f>SUM(E20:E21)</f>
        <v>44960</v>
      </c>
      <c r="F22" s="599">
        <f t="shared" ref="F22:G22" si="2">SUM(F20:F21)</f>
        <v>0</v>
      </c>
      <c r="G22" s="529">
        <f t="shared" si="2"/>
        <v>44960</v>
      </c>
      <c r="H22" s="172"/>
    </row>
    <row r="23" spans="1:8">
      <c r="A23" s="1159" t="s">
        <v>43</v>
      </c>
      <c r="B23" s="4">
        <v>1</v>
      </c>
      <c r="C23" s="1159" t="s">
        <v>50</v>
      </c>
      <c r="D23" s="836"/>
      <c r="E23" s="529">
        <f>E22</f>
        <v>44960</v>
      </c>
      <c r="F23" s="652">
        <f t="shared" ref="F23:G23" si="3">F22</f>
        <v>0</v>
      </c>
      <c r="G23" s="529">
        <f t="shared" si="3"/>
        <v>44960</v>
      </c>
      <c r="H23" s="172"/>
    </row>
    <row r="24" spans="1:8">
      <c r="A24" s="1159" t="s">
        <v>43</v>
      </c>
      <c r="B24" s="173">
        <v>0.104</v>
      </c>
      <c r="C24" s="168" t="s">
        <v>209</v>
      </c>
      <c r="D24" s="836"/>
      <c r="E24" s="529">
        <f>E23</f>
        <v>44960</v>
      </c>
      <c r="F24" s="652">
        <f>F23</f>
        <v>0</v>
      </c>
      <c r="G24" s="836">
        <f t="shared" ref="G24:G25" si="4">G23</f>
        <v>44960</v>
      </c>
      <c r="H24" s="172"/>
    </row>
    <row r="25" spans="1:8">
      <c r="A25" s="1159" t="s">
        <v>43</v>
      </c>
      <c r="B25" s="175">
        <v>2401</v>
      </c>
      <c r="C25" s="168" t="s">
        <v>42</v>
      </c>
      <c r="D25" s="212"/>
      <c r="E25" s="212">
        <f>E24</f>
        <v>44960</v>
      </c>
      <c r="F25" s="652">
        <f t="shared" ref="F25" si="5">F24</f>
        <v>0</v>
      </c>
      <c r="G25" s="212">
        <f t="shared" si="4"/>
        <v>44960</v>
      </c>
      <c r="H25" s="206"/>
    </row>
    <row r="26" spans="1:8">
      <c r="A26" s="1159"/>
      <c r="B26" s="175"/>
      <c r="C26" s="1159"/>
      <c r="D26" s="172"/>
      <c r="E26" s="215"/>
      <c r="F26" s="466"/>
      <c r="G26" s="172"/>
      <c r="H26" s="172"/>
    </row>
    <row r="27" spans="1:8">
      <c r="A27" s="1159" t="s">
        <v>48</v>
      </c>
      <c r="B27" s="175">
        <v>2402</v>
      </c>
      <c r="C27" s="168" t="s">
        <v>215</v>
      </c>
      <c r="D27" s="172"/>
      <c r="E27" s="215"/>
      <c r="F27" s="466"/>
      <c r="G27" s="172"/>
      <c r="H27" s="172"/>
    </row>
    <row r="28" spans="1:8">
      <c r="A28" s="1159"/>
      <c r="B28" s="467">
        <v>1E-3</v>
      </c>
      <c r="C28" s="168" t="s">
        <v>49</v>
      </c>
      <c r="D28" s="172"/>
      <c r="E28" s="215"/>
      <c r="F28" s="466"/>
      <c r="G28" s="172"/>
      <c r="H28" s="172"/>
    </row>
    <row r="29" spans="1:8">
      <c r="A29" s="1159"/>
      <c r="B29" s="188">
        <v>1</v>
      </c>
      <c r="C29" s="1159" t="s">
        <v>50</v>
      </c>
      <c r="D29" s="172"/>
      <c r="E29" s="215"/>
      <c r="F29" s="466"/>
      <c r="G29" s="172"/>
      <c r="H29" s="172"/>
    </row>
    <row r="30" spans="1:8">
      <c r="A30" s="1159"/>
      <c r="B30" s="2">
        <v>44</v>
      </c>
      <c r="C30" s="1159" t="s">
        <v>51</v>
      </c>
      <c r="D30" s="172"/>
      <c r="E30" s="215"/>
      <c r="F30" s="466"/>
      <c r="G30" s="172"/>
      <c r="H30" s="172"/>
    </row>
    <row r="31" spans="1:8">
      <c r="A31" s="1159"/>
      <c r="B31" s="174" t="s">
        <v>208</v>
      </c>
      <c r="C31" s="1159" t="s">
        <v>91</v>
      </c>
      <c r="D31" s="206"/>
      <c r="E31" s="206">
        <v>1000</v>
      </c>
      <c r="F31" s="652">
        <v>0</v>
      </c>
      <c r="G31" s="206">
        <f>SUM(E31:F31)</f>
        <v>1000</v>
      </c>
      <c r="H31" s="206" t="s">
        <v>171</v>
      </c>
    </row>
    <row r="32" spans="1:8">
      <c r="A32" s="1159" t="s">
        <v>43</v>
      </c>
      <c r="B32" s="2">
        <v>44</v>
      </c>
      <c r="C32" s="1159" t="s">
        <v>51</v>
      </c>
      <c r="D32" s="209"/>
      <c r="E32" s="209">
        <f>SUM(E31:E31)</f>
        <v>1000</v>
      </c>
      <c r="F32" s="652">
        <f>SUM(F31:F31)</f>
        <v>0</v>
      </c>
      <c r="G32" s="209">
        <f>SUM(G31:G31)</f>
        <v>1000</v>
      </c>
      <c r="H32" s="206"/>
    </row>
    <row r="33" spans="1:8">
      <c r="A33" s="1159" t="s">
        <v>43</v>
      </c>
      <c r="B33" s="188">
        <v>1</v>
      </c>
      <c r="C33" s="1159" t="s">
        <v>50</v>
      </c>
      <c r="D33" s="212"/>
      <c r="E33" s="212">
        <f>E32</f>
        <v>1000</v>
      </c>
      <c r="F33" s="652">
        <f t="shared" ref="F33:G33" si="6">F32</f>
        <v>0</v>
      </c>
      <c r="G33" s="212">
        <f t="shared" si="6"/>
        <v>1000</v>
      </c>
      <c r="H33" s="206"/>
    </row>
    <row r="34" spans="1:8">
      <c r="A34" s="1159" t="s">
        <v>43</v>
      </c>
      <c r="B34" s="467">
        <v>1E-3</v>
      </c>
      <c r="C34" s="168" t="s">
        <v>49</v>
      </c>
      <c r="D34" s="209"/>
      <c r="E34" s="209">
        <f t="shared" ref="E34:G35" si="7">E33</f>
        <v>1000</v>
      </c>
      <c r="F34" s="652">
        <f t="shared" si="7"/>
        <v>0</v>
      </c>
      <c r="G34" s="209">
        <f t="shared" si="7"/>
        <v>1000</v>
      </c>
      <c r="H34" s="206"/>
    </row>
    <row r="35" spans="1:8">
      <c r="A35" s="1159" t="s">
        <v>43</v>
      </c>
      <c r="B35" s="175">
        <v>2402</v>
      </c>
      <c r="C35" s="168" t="s">
        <v>215</v>
      </c>
      <c r="D35" s="209"/>
      <c r="E35" s="209">
        <f t="shared" si="7"/>
        <v>1000</v>
      </c>
      <c r="F35" s="652">
        <f t="shared" si="7"/>
        <v>0</v>
      </c>
      <c r="G35" s="209">
        <f t="shared" si="7"/>
        <v>1000</v>
      </c>
      <c r="H35" s="206"/>
    </row>
    <row r="36" spans="1:8">
      <c r="A36" s="176" t="s">
        <v>43</v>
      </c>
      <c r="B36" s="177"/>
      <c r="C36" s="178" t="s">
        <v>47</v>
      </c>
      <c r="D36" s="209"/>
      <c r="E36" s="209">
        <f>E25+E35</f>
        <v>45960</v>
      </c>
      <c r="F36" s="652">
        <f t="shared" ref="F36:G36" si="8">F25+F35</f>
        <v>0</v>
      </c>
      <c r="G36" s="209">
        <f t="shared" si="8"/>
        <v>45960</v>
      </c>
      <c r="H36" s="206"/>
    </row>
    <row r="37" spans="1:8">
      <c r="A37" s="179" t="s">
        <v>43</v>
      </c>
      <c r="B37" s="180"/>
      <c r="C37" s="181" t="s">
        <v>44</v>
      </c>
      <c r="D37" s="182"/>
      <c r="E37" s="182">
        <f>E36</f>
        <v>45960</v>
      </c>
      <c r="F37" s="652">
        <f t="shared" ref="F37:G37" si="9">F36</f>
        <v>0</v>
      </c>
      <c r="G37" s="182">
        <f t="shared" si="9"/>
        <v>45960</v>
      </c>
      <c r="H37" s="172"/>
    </row>
    <row r="38" spans="1:8" ht="7.2" customHeight="1">
      <c r="A38" s="24"/>
      <c r="B38" s="33"/>
      <c r="C38" s="33"/>
      <c r="D38" s="33"/>
      <c r="E38" s="824"/>
      <c r="F38" s="33"/>
      <c r="G38" s="25"/>
      <c r="H38" s="25"/>
    </row>
    <row r="39" spans="1:8">
      <c r="A39" s="1151"/>
      <c r="B39" s="1288" t="s">
        <v>425</v>
      </c>
      <c r="C39" s="1288"/>
      <c r="D39" s="1288"/>
      <c r="E39" s="1288"/>
      <c r="F39" s="1288"/>
      <c r="G39" s="172"/>
      <c r="H39" s="172"/>
    </row>
    <row r="40" spans="1:8" ht="28.2" customHeight="1">
      <c r="A40" s="837" t="s">
        <v>418</v>
      </c>
      <c r="B40" s="1287" t="s">
        <v>593</v>
      </c>
      <c r="C40" s="1287"/>
      <c r="D40" s="1287"/>
      <c r="E40" s="1287"/>
      <c r="F40" s="1287"/>
      <c r="G40" s="1287"/>
      <c r="H40" s="1150"/>
    </row>
    <row r="41" spans="1:8">
      <c r="A41" s="837" t="s">
        <v>166</v>
      </c>
      <c r="B41" s="830" t="s">
        <v>610</v>
      </c>
      <c r="C41" s="830"/>
      <c r="D41" s="1150"/>
      <c r="E41" s="1150"/>
      <c r="F41" s="1150"/>
      <c r="G41" s="1150"/>
      <c r="H41" s="1150"/>
    </row>
    <row r="42" spans="1:8">
      <c r="A42" s="956" t="s">
        <v>171</v>
      </c>
      <c r="B42" s="605" t="s">
        <v>419</v>
      </c>
      <c r="C42" s="605"/>
      <c r="D42" s="605"/>
      <c r="E42" s="605"/>
      <c r="F42" s="605"/>
      <c r="G42" s="605"/>
      <c r="H42" s="788"/>
    </row>
    <row r="43" spans="1:8">
      <c r="A43" s="1159"/>
      <c r="B43" s="2"/>
      <c r="C43" s="111"/>
      <c r="D43" s="172"/>
      <c r="E43" s="172"/>
      <c r="F43" s="206"/>
      <c r="G43" s="172"/>
      <c r="H43" s="172"/>
    </row>
    <row r="44" spans="1:8">
      <c r="A44" s="1159"/>
      <c r="B44" s="2"/>
      <c r="C44" s="111"/>
      <c r="D44" s="172"/>
      <c r="E44" s="172"/>
      <c r="F44" s="206"/>
      <c r="G44" s="172"/>
      <c r="H44" s="172"/>
    </row>
    <row r="45" spans="1:8">
      <c r="B45" s="2"/>
      <c r="C45" s="111"/>
      <c r="D45" s="991"/>
      <c r="E45" s="992"/>
      <c r="F45" s="991"/>
      <c r="G45" s="382"/>
      <c r="H45" s="382"/>
    </row>
    <row r="46" spans="1:8">
      <c r="B46" s="2"/>
      <c r="C46" s="111"/>
      <c r="D46" s="110"/>
      <c r="E46" s="187"/>
      <c r="F46" s="187"/>
      <c r="G46" s="216"/>
      <c r="H46" s="216"/>
    </row>
    <row r="47" spans="1:8">
      <c r="B47" s="2"/>
      <c r="C47" s="111"/>
      <c r="D47" s="187"/>
      <c r="E47" s="187"/>
      <c r="F47" s="187"/>
      <c r="G47" s="187"/>
      <c r="H47" s="187"/>
    </row>
    <row r="48" spans="1:8">
      <c r="B48" s="2"/>
      <c r="C48" s="111"/>
      <c r="D48" s="110"/>
      <c r="E48" s="110"/>
      <c r="F48" s="110"/>
      <c r="G48" s="110"/>
      <c r="H48" s="110"/>
    </row>
    <row r="49" spans="2:8">
      <c r="B49" s="2"/>
      <c r="C49" s="111"/>
      <c r="D49" s="172"/>
      <c r="E49" s="172"/>
      <c r="F49" s="172"/>
      <c r="G49" s="172"/>
      <c r="H49" s="172"/>
    </row>
    <row r="50" spans="2:8">
      <c r="B50" s="2"/>
      <c r="C50" s="111"/>
      <c r="D50" s="172"/>
      <c r="E50" s="172"/>
      <c r="F50" s="172"/>
      <c r="G50" s="172"/>
      <c r="H50" s="172"/>
    </row>
    <row r="51" spans="2:8">
      <c r="B51" s="2"/>
      <c r="C51" s="111"/>
      <c r="D51" s="172"/>
      <c r="E51" s="172"/>
      <c r="F51" s="172"/>
      <c r="G51" s="172"/>
      <c r="H51" s="172"/>
    </row>
    <row r="52" spans="2:8">
      <c r="B52" s="2"/>
      <c r="C52" s="111"/>
      <c r="D52" s="172"/>
      <c r="E52" s="172"/>
      <c r="F52" s="110"/>
      <c r="G52" s="110"/>
      <c r="H52" s="110"/>
    </row>
    <row r="53" spans="2:8">
      <c r="B53" s="2"/>
      <c r="C53" s="111"/>
      <c r="D53" s="172"/>
      <c r="E53" s="172"/>
      <c r="F53" s="172"/>
      <c r="G53" s="172"/>
      <c r="H53" s="172"/>
    </row>
    <row r="54" spans="2:8">
      <c r="B54" s="2"/>
      <c r="C54" s="111"/>
      <c r="D54" s="172"/>
      <c r="E54" s="172"/>
      <c r="F54" s="172"/>
      <c r="G54" s="172"/>
      <c r="H54" s="172"/>
    </row>
    <row r="55" spans="2:8">
      <c r="B55" s="2"/>
      <c r="C55" s="111"/>
      <c r="D55" s="172"/>
      <c r="E55" s="172"/>
      <c r="F55" s="172"/>
      <c r="G55" s="172"/>
      <c r="H55" s="172"/>
    </row>
    <row r="56" spans="2:8">
      <c r="B56" s="2"/>
      <c r="C56" s="111"/>
      <c r="D56" s="172"/>
      <c r="E56" s="172"/>
      <c r="F56" s="172"/>
      <c r="G56" s="172"/>
      <c r="H56" s="172"/>
    </row>
    <row r="57" spans="2:8">
      <c r="B57" s="2"/>
      <c r="C57" s="111"/>
      <c r="D57" s="172"/>
      <c r="E57" s="172"/>
      <c r="F57" s="172"/>
      <c r="G57" s="172"/>
      <c r="H57" s="172"/>
    </row>
    <row r="58" spans="2:8">
      <c r="B58" s="2"/>
      <c r="C58" s="111"/>
      <c r="D58" s="110"/>
      <c r="E58" s="110"/>
      <c r="F58" s="147"/>
      <c r="G58" s="147"/>
      <c r="H58" s="147"/>
    </row>
    <row r="59" spans="2:8">
      <c r="B59" s="2"/>
      <c r="C59" s="111"/>
      <c r="D59" s="110"/>
      <c r="E59" s="110"/>
      <c r="F59" s="147"/>
      <c r="G59" s="147"/>
      <c r="H59" s="147"/>
    </row>
    <row r="62" spans="2:8">
      <c r="C62" s="217"/>
    </row>
    <row r="64" spans="2:8">
      <c r="C64" s="217"/>
    </row>
    <row r="66" spans="3:3">
      <c r="C66" s="217"/>
    </row>
    <row r="68" spans="3:3">
      <c r="C68" s="217"/>
    </row>
    <row r="69" spans="3:3">
      <c r="C69" s="183"/>
    </row>
    <row r="71" spans="3:3">
      <c r="C71" s="217"/>
    </row>
  </sheetData>
  <autoFilter ref="A14:H16">
    <filterColumn colId="7"/>
  </autoFilter>
  <customSheetViews>
    <customSheetView guid="{C5F44875-2256-4473-BD8B-FE5F322CC657}" showPageBreaks="1" printArea="1" showAutoFilter="1" view="pageBreakPreview">
      <selection activeCell="E8" sqref="E8"/>
      <pageMargins left="0.74803149606299202" right="0.59055118110236204" top="0.78740157480314998" bottom="3.7401574803149602" header="0.511811023622047" footer="3.4251968503937"/>
      <printOptions horizontalCentered="1"/>
      <pageSetup paperSize="9" scale="95" fitToHeight="15" orientation="portrait" blackAndWhite="1" useFirstPageNumber="1" r:id="rId1"/>
      <headerFooter alignWithMargins="0">
        <oddHeader xml:space="preserve">&amp;C   </oddHeader>
        <oddFooter>&amp;C&amp;"Times New Roman,Bold"&amp;P</oddFooter>
      </headerFooter>
      <autoFilter ref="A14:AH26">
        <filterColumn colId="7"/>
      </autoFilter>
    </customSheetView>
    <customSheetView guid="{A48B2B02-857B-4E03-8EC3-B83BCD408191}" showPageBreaks="1" printArea="1" showAutoFilter="1" view="pageBreakPreview" topLeftCell="A199">
      <selection activeCell="D327" sqref="D327:G327"/>
      <pageMargins left="0.74803149606299202" right="0.59055118110236204" top="0.78740157480314998" bottom="3.7401574803149602" header="0.511811023622047" footer="3.4251968503937"/>
      <printOptions horizontalCentered="1"/>
      <pageSetup paperSize="9" scale="95" fitToHeight="15" orientation="portrait" blackAndWhite="1" useFirstPageNumber="1" r:id="rId2"/>
      <headerFooter alignWithMargins="0">
        <oddHeader xml:space="preserve">&amp;C   </oddHeader>
        <oddFooter>&amp;C&amp;"Times New Roman,Bold"&amp;P</oddFooter>
      </headerFooter>
      <autoFilter ref="A14:AH26">
        <filterColumn colId="7"/>
      </autoFilter>
    </customSheetView>
  </customSheetViews>
  <mergeCells count="7">
    <mergeCell ref="B40:G40"/>
    <mergeCell ref="B39:F39"/>
    <mergeCell ref="A1:G1"/>
    <mergeCell ref="A2:G2"/>
    <mergeCell ref="A3:G3"/>
    <mergeCell ref="B4:G4"/>
    <mergeCell ref="B13:G13"/>
  </mergeCells>
  <printOptions horizontalCentered="1"/>
  <pageMargins left="0.6692913385826772" right="0.6692913385826772" top="0.78740157480314965" bottom="3.7401574803149606" header="0.51181102362204722" footer="3.4251968503937009"/>
  <pageSetup paperSize="9" scale="90" fitToHeight="15" orientation="portrait" blackAndWhite="1" useFirstPageNumber="1" r:id="rId3"/>
  <headerFooter alignWithMargins="0">
    <oddHeader xml:space="preserve">&amp;C   </oddHeader>
    <oddFooter>&amp;C&amp;"Times New Roman,Bold"&amp;P</oddFooter>
  </headerFooter>
</worksheet>
</file>

<file path=xl/worksheets/sheet10.xml><?xml version="1.0" encoding="utf-8"?>
<worksheet xmlns="http://schemas.openxmlformats.org/spreadsheetml/2006/main" xmlns:r="http://schemas.openxmlformats.org/officeDocument/2006/relationships">
  <sheetPr syncVertical="1" syncRef="A19" transitionEvaluation="1">
    <tabColor rgb="FF00B050"/>
  </sheetPr>
  <dimension ref="A1:H37"/>
  <sheetViews>
    <sheetView view="pageBreakPreview" topLeftCell="A19" zoomScaleSheetLayoutView="100" workbookViewId="0">
      <selection activeCell="I1" sqref="I1:W1048576"/>
    </sheetView>
  </sheetViews>
  <sheetFormatPr defaultColWidth="9.109375" defaultRowHeight="13.2"/>
  <cols>
    <col min="1" max="1" width="5.6640625" style="1122" customWidth="1"/>
    <col min="2" max="2" width="7.6640625" style="286" customWidth="1"/>
    <col min="3" max="3" width="32.6640625" style="285" customWidth="1"/>
    <col min="4" max="4" width="10.44140625" style="230" customWidth="1"/>
    <col min="5" max="5" width="10.88671875" style="230" customWidth="1"/>
    <col min="6" max="6" width="10.88671875" style="227" customWidth="1"/>
    <col min="7" max="7" width="9.6640625" style="227" customWidth="1"/>
    <col min="8" max="8" width="3.5546875" style="227" customWidth="1"/>
    <col min="9" max="11" width="9.109375" style="227" customWidth="1"/>
    <col min="12" max="16384" width="9.109375" style="227"/>
  </cols>
  <sheetData>
    <row r="1" spans="1:8">
      <c r="A1" s="1313"/>
      <c r="B1" s="1313"/>
      <c r="C1" s="1313"/>
      <c r="D1" s="1313"/>
      <c r="E1" s="1313"/>
      <c r="F1" s="1313"/>
      <c r="G1" s="1313"/>
      <c r="H1" s="1180"/>
    </row>
    <row r="2" spans="1:8">
      <c r="A2" s="1313" t="s">
        <v>288</v>
      </c>
      <c r="B2" s="1313"/>
      <c r="C2" s="1313"/>
      <c r="D2" s="1313"/>
      <c r="E2" s="1313"/>
      <c r="F2" s="1313"/>
      <c r="G2" s="1313"/>
      <c r="H2" s="1180"/>
    </row>
    <row r="3" spans="1:8">
      <c r="A3" s="1314" t="s">
        <v>415</v>
      </c>
      <c r="B3" s="1314"/>
      <c r="C3" s="1314"/>
      <c r="D3" s="1314"/>
      <c r="E3" s="1314"/>
      <c r="F3" s="1314"/>
      <c r="G3" s="1314"/>
      <c r="H3" s="1207"/>
    </row>
    <row r="4" spans="1:8" ht="13.8">
      <c r="A4" s="404"/>
      <c r="B4" s="405"/>
      <c r="C4" s="405"/>
      <c r="D4" s="405"/>
      <c r="E4" s="405"/>
      <c r="F4" s="405"/>
      <c r="G4" s="405"/>
      <c r="H4" s="405"/>
    </row>
    <row r="5" spans="1:8">
      <c r="A5" s="404"/>
      <c r="B5" s="283"/>
      <c r="C5" s="283"/>
      <c r="D5" s="406"/>
      <c r="E5" s="407" t="s">
        <v>3</v>
      </c>
      <c r="F5" s="407" t="s">
        <v>4</v>
      </c>
      <c r="G5" s="407" t="s">
        <v>101</v>
      </c>
      <c r="H5" s="295"/>
    </row>
    <row r="6" spans="1:8">
      <c r="A6" s="404"/>
      <c r="B6" s="411" t="s">
        <v>5</v>
      </c>
      <c r="C6" s="283" t="s">
        <v>6</v>
      </c>
      <c r="D6" s="1093" t="s">
        <v>66</v>
      </c>
      <c r="E6" s="415">
        <v>82379</v>
      </c>
      <c r="F6" s="1208">
        <v>0</v>
      </c>
      <c r="G6" s="415">
        <f>SUM(E6:F6)</f>
        <v>82379</v>
      </c>
      <c r="H6" s="415"/>
    </row>
    <row r="7" spans="1:8" ht="13.8">
      <c r="A7" s="404"/>
      <c r="B7" s="411" t="s">
        <v>310</v>
      </c>
      <c r="C7" s="283" t="s">
        <v>316</v>
      </c>
      <c r="D7" s="1080" t="s">
        <v>66</v>
      </c>
      <c r="E7" s="415">
        <v>8197</v>
      </c>
      <c r="F7" s="1208"/>
      <c r="G7" s="415">
        <f>SUM(E7:F7)</f>
        <v>8197</v>
      </c>
      <c r="H7" s="415"/>
    </row>
    <row r="8" spans="1:8" ht="7.95" customHeight="1">
      <c r="A8" s="404"/>
      <c r="B8" s="411"/>
      <c r="C8" s="283"/>
      <c r="D8" s="1080"/>
      <c r="E8" s="415"/>
      <c r="F8" s="1208"/>
      <c r="G8" s="415"/>
      <c r="H8" s="415"/>
    </row>
    <row r="9" spans="1:8" ht="13.8">
      <c r="A9" s="404"/>
      <c r="B9" s="408" t="s">
        <v>311</v>
      </c>
      <c r="C9" s="409" t="s">
        <v>8</v>
      </c>
      <c r="D9" s="1080"/>
      <c r="E9" s="405"/>
      <c r="F9" s="1209"/>
      <c r="G9" s="405"/>
      <c r="H9" s="405"/>
    </row>
    <row r="10" spans="1:8" ht="13.8">
      <c r="A10" s="404"/>
      <c r="B10" s="408"/>
      <c r="C10" s="409" t="s">
        <v>97</v>
      </c>
      <c r="D10" s="1080" t="s">
        <v>66</v>
      </c>
      <c r="E10" s="405">
        <f>G25</f>
        <v>3000</v>
      </c>
      <c r="F10" s="1210">
        <v>0</v>
      </c>
      <c r="G10" s="405">
        <f>SUM(E10:F10)</f>
        <v>3000</v>
      </c>
      <c r="H10" s="405"/>
    </row>
    <row r="11" spans="1:8">
      <c r="A11" s="404"/>
      <c r="B11" s="411" t="s">
        <v>43</v>
      </c>
      <c r="C11" s="283" t="s">
        <v>312</v>
      </c>
      <c r="D11" s="1211" t="s">
        <v>66</v>
      </c>
      <c r="E11" s="1212">
        <f>SUM(E6:E10)</f>
        <v>93576</v>
      </c>
      <c r="F11" s="1213">
        <f>SUM(F6:F10)</f>
        <v>0</v>
      </c>
      <c r="G11" s="1212">
        <f>SUM(E11:F11)</f>
        <v>93576</v>
      </c>
      <c r="H11" s="415"/>
    </row>
    <row r="12" spans="1:8">
      <c r="A12" s="404"/>
      <c r="B12" s="411"/>
      <c r="C12" s="283"/>
      <c r="D12" s="293"/>
      <c r="E12" s="293"/>
      <c r="F12" s="287"/>
      <c r="G12" s="293"/>
      <c r="H12" s="293"/>
    </row>
    <row r="13" spans="1:8" s="224" customFormat="1">
      <c r="A13" s="404"/>
      <c r="B13" s="411" t="s">
        <v>330</v>
      </c>
      <c r="C13" s="283" t="s">
        <v>21</v>
      </c>
      <c r="D13" s="283"/>
      <c r="E13" s="283"/>
      <c r="F13" s="414"/>
      <c r="G13" s="283"/>
      <c r="H13" s="283"/>
    </row>
    <row r="14" spans="1:8" s="219" customFormat="1">
      <c r="A14" s="294"/>
      <c r="B14" s="415"/>
      <c r="C14" s="415"/>
      <c r="D14" s="415"/>
      <c r="E14" s="415"/>
      <c r="F14" s="415"/>
      <c r="G14" s="415"/>
      <c r="H14" s="415"/>
    </row>
    <row r="15" spans="1:8" s="219" customFormat="1">
      <c r="A15" s="1214"/>
      <c r="B15" s="1215"/>
      <c r="C15" s="1215"/>
      <c r="D15" s="1215"/>
      <c r="E15" s="1215"/>
      <c r="F15" s="1215"/>
      <c r="G15" s="1215" t="s">
        <v>89</v>
      </c>
      <c r="H15" s="415"/>
    </row>
    <row r="16" spans="1:8" s="219" customFormat="1" ht="13.8" thickBot="1">
      <c r="A16" s="416"/>
      <c r="B16" s="418"/>
      <c r="C16" s="418" t="s">
        <v>22</v>
      </c>
      <c r="D16" s="418"/>
      <c r="E16" s="418"/>
      <c r="F16" s="418"/>
      <c r="G16" s="419" t="s">
        <v>101</v>
      </c>
      <c r="H16" s="295"/>
    </row>
    <row r="17" spans="1:8" s="59" customFormat="1" ht="13.8" thickTop="1">
      <c r="A17" s="458"/>
      <c r="B17" s="448"/>
      <c r="C17" s="674" t="s">
        <v>47</v>
      </c>
      <c r="D17" s="3"/>
      <c r="E17" s="466"/>
      <c r="F17" s="466"/>
      <c r="G17" s="3"/>
      <c r="H17" s="3"/>
    </row>
    <row r="18" spans="1:8" s="59" customFormat="1" ht="27.6">
      <c r="A18" s="675" t="s">
        <v>48</v>
      </c>
      <c r="B18" s="676">
        <v>2012</v>
      </c>
      <c r="C18" s="534" t="s">
        <v>289</v>
      </c>
      <c r="D18" s="1203"/>
      <c r="E18" s="1216"/>
      <c r="F18" s="1216"/>
      <c r="G18" s="1203"/>
      <c r="H18" s="1203"/>
    </row>
    <row r="19" spans="1:8" s="459" customFormat="1" ht="26.4">
      <c r="A19" s="675"/>
      <c r="B19" s="677" t="s">
        <v>35</v>
      </c>
      <c r="C19" s="533" t="s">
        <v>308</v>
      </c>
      <c r="D19" s="1217"/>
      <c r="E19" s="1218"/>
      <c r="F19" s="1218"/>
      <c r="G19" s="1217"/>
      <c r="H19" s="1217"/>
    </row>
    <row r="20" spans="1:8" ht="13.8">
      <c r="A20" s="678"/>
      <c r="B20" s="679">
        <v>3.1030000000000002</v>
      </c>
      <c r="C20" s="680" t="s">
        <v>290</v>
      </c>
      <c r="F20" s="230"/>
      <c r="G20" s="230"/>
      <c r="H20" s="230"/>
    </row>
    <row r="21" spans="1:8">
      <c r="A21" s="678"/>
      <c r="B21" s="681" t="s">
        <v>115</v>
      </c>
      <c r="C21" s="682" t="s">
        <v>92</v>
      </c>
      <c r="D21" s="603"/>
      <c r="E21" s="1219">
        <v>3000</v>
      </c>
      <c r="F21" s="1220">
        <v>0</v>
      </c>
      <c r="G21" s="1221">
        <f>SUM(E21:F21)</f>
        <v>3000</v>
      </c>
      <c r="H21" s="282"/>
    </row>
    <row r="22" spans="1:8" ht="13.8">
      <c r="A22" s="678" t="s">
        <v>43</v>
      </c>
      <c r="B22" s="679">
        <v>3.1030000000000002</v>
      </c>
      <c r="C22" s="680" t="s">
        <v>290</v>
      </c>
      <c r="D22" s="1222"/>
      <c r="E22" s="1223">
        <f>SUM(E20:E21)</f>
        <v>3000</v>
      </c>
      <c r="F22" s="1224">
        <f>SUM(F20:F21)</f>
        <v>0</v>
      </c>
      <c r="G22" s="1223">
        <f>SUM(G20:G21)</f>
        <v>3000</v>
      </c>
      <c r="H22" s="282"/>
    </row>
    <row r="23" spans="1:8" s="276" customFormat="1" ht="26.4">
      <c r="A23" s="675" t="s">
        <v>43</v>
      </c>
      <c r="B23" s="677" t="s">
        <v>35</v>
      </c>
      <c r="C23" s="533" t="s">
        <v>308</v>
      </c>
      <c r="D23" s="1225"/>
      <c r="E23" s="1226">
        <f>E22</f>
        <v>3000</v>
      </c>
      <c r="F23" s="1227">
        <f t="shared" ref="F23:G23" si="0">F22</f>
        <v>0</v>
      </c>
      <c r="G23" s="1226">
        <f t="shared" si="0"/>
        <v>3000</v>
      </c>
      <c r="H23" s="1228"/>
    </row>
    <row r="24" spans="1:8" s="276" customFormat="1" ht="27.6">
      <c r="A24" s="678" t="s">
        <v>43</v>
      </c>
      <c r="B24" s="683">
        <v>2012</v>
      </c>
      <c r="C24" s="684" t="s">
        <v>289</v>
      </c>
      <c r="D24" s="1225"/>
      <c r="E24" s="1226">
        <f>E23</f>
        <v>3000</v>
      </c>
      <c r="F24" s="1227">
        <f>F23</f>
        <v>0</v>
      </c>
      <c r="G24" s="1226">
        <f t="shared" ref="G24:G26" si="1">G23</f>
        <v>3000</v>
      </c>
      <c r="H24" s="1229"/>
    </row>
    <row r="25" spans="1:8" s="276" customFormat="1">
      <c r="A25" s="686" t="s">
        <v>43</v>
      </c>
      <c r="B25" s="687"/>
      <c r="C25" s="57" t="s">
        <v>47</v>
      </c>
      <c r="D25" s="1230"/>
      <c r="E25" s="1231">
        <f>E24</f>
        <v>3000</v>
      </c>
      <c r="F25" s="1227">
        <f t="shared" ref="F25:F26" si="2">F24</f>
        <v>0</v>
      </c>
      <c r="G25" s="1231">
        <f t="shared" si="1"/>
        <v>3000</v>
      </c>
      <c r="H25" s="1232"/>
    </row>
    <row r="26" spans="1:8" s="276" customFormat="1" ht="13.8">
      <c r="A26" s="686" t="s">
        <v>43</v>
      </c>
      <c r="B26" s="687"/>
      <c r="C26" s="688" t="s">
        <v>66</v>
      </c>
      <c r="D26" s="1230"/>
      <c r="E26" s="1231">
        <f>E25</f>
        <v>3000</v>
      </c>
      <c r="F26" s="1227">
        <f t="shared" si="2"/>
        <v>0</v>
      </c>
      <c r="G26" s="1231">
        <f t="shared" si="1"/>
        <v>3000</v>
      </c>
      <c r="H26" s="1232"/>
    </row>
    <row r="27" spans="1:8" s="276" customFormat="1" ht="13.8">
      <c r="A27" s="685"/>
      <c r="B27" s="448"/>
      <c r="C27" s="689"/>
      <c r="D27" s="1234"/>
      <c r="E27" s="1235"/>
      <c r="F27" s="1235"/>
      <c r="G27" s="1234"/>
      <c r="H27" s="1232"/>
    </row>
    <row r="28" spans="1:8" s="276" customFormat="1" ht="55.95" customHeight="1">
      <c r="A28" s="1312" t="s">
        <v>676</v>
      </c>
      <c r="B28" s="1312"/>
      <c r="C28" s="1312"/>
      <c r="D28" s="1312"/>
      <c r="E28" s="1312"/>
      <c r="F28" s="1312"/>
      <c r="G28" s="1312"/>
      <c r="H28" s="1232"/>
    </row>
    <row r="29" spans="1:8" s="276" customFormat="1" ht="13.8">
      <c r="A29" s="685"/>
      <c r="B29" s="448"/>
      <c r="C29" s="689"/>
      <c r="D29" s="1232"/>
      <c r="E29" s="1233"/>
      <c r="F29" s="1233"/>
      <c r="G29" s="1232"/>
      <c r="H29" s="1232"/>
    </row>
    <row r="30" spans="1:8" s="276" customFormat="1" ht="13.8">
      <c r="A30" s="685"/>
      <c r="B30" s="448"/>
      <c r="C30" s="689"/>
      <c r="D30" s="1232"/>
      <c r="E30" s="1233"/>
      <c r="F30" s="1233"/>
      <c r="G30" s="1232"/>
      <c r="H30" s="1232"/>
    </row>
    <row r="31" spans="1:8">
      <c r="C31" s="1115"/>
      <c r="D31" s="1076"/>
      <c r="E31" s="1077"/>
      <c r="F31" s="1076"/>
      <c r="G31" s="1077"/>
      <c r="H31" s="229"/>
    </row>
    <row r="32" spans="1:8">
      <c r="C32" s="1115"/>
      <c r="D32" s="1236"/>
      <c r="E32" s="1236"/>
      <c r="F32" s="1236"/>
      <c r="G32" s="1236"/>
      <c r="H32" s="229"/>
    </row>
    <row r="33" spans="3:8">
      <c r="C33" s="1115"/>
      <c r="D33" s="229"/>
      <c r="E33" s="229"/>
      <c r="F33" s="229"/>
      <c r="G33" s="229"/>
      <c r="H33" s="229"/>
    </row>
    <row r="34" spans="3:8">
      <c r="C34" s="1115"/>
      <c r="D34" s="229"/>
      <c r="E34" s="229"/>
      <c r="F34" s="229"/>
      <c r="G34" s="229"/>
      <c r="H34" s="229"/>
    </row>
    <row r="35" spans="3:8">
      <c r="C35" s="1115"/>
      <c r="D35" s="229"/>
      <c r="E35" s="229"/>
      <c r="F35" s="229"/>
      <c r="G35" s="229"/>
      <c r="H35" s="229"/>
    </row>
    <row r="36" spans="3:8">
      <c r="F36" s="230"/>
      <c r="G36" s="230"/>
      <c r="H36" s="230"/>
    </row>
    <row r="37" spans="3:8">
      <c r="F37" s="230"/>
      <c r="G37" s="230"/>
      <c r="H37" s="230"/>
    </row>
  </sheetData>
  <autoFilter ref="A16:I16">
    <filterColumn colId="7"/>
  </autoFilter>
  <customSheetViews>
    <customSheetView guid="{C5F44875-2256-4473-BD8B-FE5F322CC657}" scale="115" showPageBreaks="1" printArea="1" showAutoFilter="1" view="pageBreakPreview">
      <selection activeCell="G9" sqref="G9"/>
      <pageMargins left="0.78740157480314965" right="0.78740157480314965" top="0.78740157480314965" bottom="4.1338582677165361" header="0.51181102362204722" footer="3.5433070866141736"/>
      <printOptions horizontalCentered="1"/>
      <pageSetup paperSize="9" scale="93" firstPageNumber="18" fitToHeight="0" orientation="portrait" blackAndWhite="1" useFirstPageNumber="1" r:id="rId1"/>
      <headerFooter alignWithMargins="0">
        <oddHeader xml:space="preserve">&amp;C   </oddHeader>
        <oddFooter>&amp;C&amp;"Times New Roman,Bold"   &amp;P</oddFooter>
      </headerFooter>
      <autoFilter ref="A15:AJ15">
        <filterColumn colId="7"/>
        <filterColumn colId="8"/>
      </autoFilter>
    </customSheetView>
    <customSheetView guid="{A48B2B02-857B-4E03-8EC3-B83BCD408191}" scale="115" showPageBreaks="1" printArea="1" showAutoFilter="1" view="pageBreakPreview">
      <selection activeCell="B7" sqref="B7"/>
      <pageMargins left="0.78740157480314965" right="0.78740157480314965" top="0.78740157480314965" bottom="4.1338582677165361" header="0.51181102362204722" footer="3.5433070866141736"/>
      <printOptions horizontalCentered="1"/>
      <pageSetup paperSize="9" scale="93" firstPageNumber="18" fitToHeight="0" orientation="portrait" blackAndWhite="1" useFirstPageNumber="1" r:id="rId2"/>
      <headerFooter alignWithMargins="0">
        <oddHeader xml:space="preserve">&amp;C   </oddHeader>
        <oddFooter>&amp;C&amp;"Times New Roman,Bold"   &amp;P</oddFooter>
      </headerFooter>
      <autoFilter ref="A15:AJ15">
        <filterColumn colId="7"/>
        <filterColumn colId="8"/>
      </autoFilter>
    </customSheetView>
  </customSheetViews>
  <mergeCells count="4">
    <mergeCell ref="A28:G28"/>
    <mergeCell ref="A1:G1"/>
    <mergeCell ref="A2:G2"/>
    <mergeCell ref="A3:G3"/>
  </mergeCells>
  <printOptions horizontalCentered="1"/>
  <pageMargins left="0.6692913385826772" right="0.6692913385826772" top="0.6692913385826772" bottom="3.7401574803149606" header="0.51181102362204722" footer="3.1496062992125986"/>
  <pageSetup paperSize="9" scale="90" firstPageNumber="14" fitToHeight="0" orientation="portrait" blackAndWhite="1" useFirstPageNumber="1" r:id="rId3"/>
  <headerFooter alignWithMargins="0">
    <oddHeader xml:space="preserve">&amp;C   </oddHeader>
    <oddFooter>&amp;C&amp;"Times New Roman,Bold"   &amp;P</oddFooter>
  </headerFooter>
</worksheet>
</file>

<file path=xl/worksheets/sheet11.xml><?xml version="1.0" encoding="utf-8"?>
<worksheet xmlns="http://schemas.openxmlformats.org/spreadsheetml/2006/main" xmlns:r="http://schemas.openxmlformats.org/officeDocument/2006/relationships">
  <sheetPr syncVertical="1" syncRef="A1" transitionEvaluation="1" codeName="Sheet15">
    <tabColor rgb="FF00B050"/>
  </sheetPr>
  <dimension ref="A1:H57"/>
  <sheetViews>
    <sheetView view="pageBreakPreview" zoomScale="115" zoomScaleNormal="98" zoomScaleSheetLayoutView="115" workbookViewId="0">
      <selection activeCell="I1" sqref="I1:R1048576"/>
    </sheetView>
  </sheetViews>
  <sheetFormatPr defaultColWidth="11" defaultRowHeight="13.2"/>
  <cols>
    <col min="1" max="1" width="5.6640625" style="1179" customWidth="1"/>
    <col min="2" max="2" width="7.6640625" style="45" customWidth="1"/>
    <col min="3" max="3" width="38.6640625" style="61" customWidth="1"/>
    <col min="4" max="4" width="7.6640625" style="8" customWidth="1"/>
    <col min="5" max="5" width="8.33203125" style="8" customWidth="1"/>
    <col min="6" max="6" width="9" style="7" customWidth="1"/>
    <col min="7" max="7" width="9.6640625" style="7" customWidth="1"/>
    <col min="8" max="8" width="3.33203125" style="163" customWidth="1"/>
    <col min="9" max="16384" width="11" style="7"/>
  </cols>
  <sheetData>
    <row r="1" spans="1:8" ht="14.1" customHeight="1">
      <c r="A1" s="1316" t="s">
        <v>69</v>
      </c>
      <c r="B1" s="1316"/>
      <c r="C1" s="1316"/>
      <c r="D1" s="1316"/>
      <c r="E1" s="1316"/>
      <c r="F1" s="1316"/>
      <c r="G1" s="1316"/>
      <c r="H1" s="1172"/>
    </row>
    <row r="2" spans="1:8" ht="14.1" customHeight="1">
      <c r="A2" s="1316" t="s">
        <v>70</v>
      </c>
      <c r="B2" s="1316"/>
      <c r="C2" s="1316"/>
      <c r="D2" s="1316"/>
      <c r="E2" s="1316"/>
      <c r="F2" s="1316"/>
      <c r="G2" s="1316"/>
      <c r="H2" s="1172"/>
    </row>
    <row r="3" spans="1:8" ht="27.6" customHeight="1">
      <c r="A3" s="1286" t="s">
        <v>403</v>
      </c>
      <c r="B3" s="1286"/>
      <c r="C3" s="1286"/>
      <c r="D3" s="1286"/>
      <c r="E3" s="1286"/>
      <c r="F3" s="1286"/>
      <c r="G3" s="1286"/>
      <c r="H3" s="1153"/>
    </row>
    <row r="4" spans="1:8" ht="14.1" customHeight="1">
      <c r="A4" s="26"/>
      <c r="B4" s="1291"/>
      <c r="C4" s="1291"/>
      <c r="D4" s="1291"/>
      <c r="E4" s="1291"/>
      <c r="F4" s="1291"/>
      <c r="G4" s="1291"/>
      <c r="H4" s="372"/>
    </row>
    <row r="5" spans="1:8" ht="14.1" customHeight="1">
      <c r="A5" s="26"/>
      <c r="B5" s="22"/>
      <c r="C5" s="22"/>
      <c r="D5" s="28"/>
      <c r="E5" s="29" t="s">
        <v>3</v>
      </c>
      <c r="F5" s="29" t="s">
        <v>4</v>
      </c>
      <c r="G5" s="29" t="s">
        <v>101</v>
      </c>
      <c r="H5" s="33"/>
    </row>
    <row r="6" spans="1:8" ht="13.95" customHeight="1">
      <c r="A6" s="26"/>
      <c r="B6" s="34" t="s">
        <v>5</v>
      </c>
      <c r="C6" s="22" t="s">
        <v>6</v>
      </c>
      <c r="D6" s="31" t="s">
        <v>44</v>
      </c>
      <c r="E6" s="24">
        <v>2656878</v>
      </c>
      <c r="F6" s="24">
        <v>460714</v>
      </c>
      <c r="G6" s="24">
        <f>SUM(E6:F6)</f>
        <v>3117592</v>
      </c>
      <c r="H6" s="31"/>
    </row>
    <row r="7" spans="1:8" ht="13.95" customHeight="1">
      <c r="A7" s="26"/>
      <c r="B7" s="34" t="s">
        <v>7</v>
      </c>
      <c r="C7" s="22" t="s">
        <v>316</v>
      </c>
      <c r="D7" s="31" t="s">
        <v>44</v>
      </c>
      <c r="E7" s="24">
        <v>364610</v>
      </c>
      <c r="F7" s="24">
        <v>610500</v>
      </c>
      <c r="G7" s="24">
        <f>SUM(E7:F7)</f>
        <v>975110</v>
      </c>
      <c r="H7" s="31"/>
    </row>
    <row r="8" spans="1:8">
      <c r="A8" s="26"/>
      <c r="B8" s="34" t="s">
        <v>311</v>
      </c>
      <c r="C8" s="22" t="s">
        <v>402</v>
      </c>
      <c r="D8" s="33" t="s">
        <v>44</v>
      </c>
      <c r="E8" s="24">
        <v>22000</v>
      </c>
      <c r="F8" s="24">
        <v>34029</v>
      </c>
      <c r="G8" s="24">
        <f>SUM(E8:F8)</f>
        <v>56029</v>
      </c>
      <c r="H8" s="31"/>
    </row>
    <row r="9" spans="1:8" ht="7.2" customHeight="1">
      <c r="A9" s="26"/>
      <c r="B9" s="34"/>
      <c r="C9" s="22"/>
      <c r="D9" s="33"/>
      <c r="E9" s="24"/>
      <c r="F9" s="24"/>
      <c r="G9" s="24"/>
      <c r="H9" s="31"/>
    </row>
    <row r="10" spans="1:8" ht="14.1" customHeight="1">
      <c r="A10" s="698"/>
      <c r="B10" s="30" t="s">
        <v>330</v>
      </c>
      <c r="C10" s="32" t="s">
        <v>8</v>
      </c>
      <c r="D10" s="33"/>
      <c r="E10" s="25"/>
      <c r="F10" s="25"/>
      <c r="G10" s="25"/>
      <c r="H10" s="33"/>
    </row>
    <row r="11" spans="1:8">
      <c r="A11" s="698"/>
      <c r="B11" s="30"/>
      <c r="C11" s="32" t="s">
        <v>97</v>
      </c>
      <c r="D11" s="33" t="s">
        <v>44</v>
      </c>
      <c r="E11" s="25">
        <f>G45</f>
        <v>504610</v>
      </c>
      <c r="F11" s="167">
        <v>0</v>
      </c>
      <c r="G11" s="25">
        <f>SUM(E11:F11)</f>
        <v>504610</v>
      </c>
      <c r="H11" s="33"/>
    </row>
    <row r="12" spans="1:8">
      <c r="A12" s="26"/>
      <c r="B12" s="34" t="s">
        <v>43</v>
      </c>
      <c r="C12" s="22" t="s">
        <v>315</v>
      </c>
      <c r="D12" s="35" t="s">
        <v>44</v>
      </c>
      <c r="E12" s="36">
        <f>SUM(E6:E11)</f>
        <v>3548098</v>
      </c>
      <c r="F12" s="36">
        <f>SUM(F6:F11)</f>
        <v>1105243</v>
      </c>
      <c r="G12" s="36">
        <f>SUM(E12:F12)</f>
        <v>4653341</v>
      </c>
      <c r="H12" s="31"/>
    </row>
    <row r="13" spans="1:8" ht="14.1" customHeight="1">
      <c r="A13" s="26"/>
      <c r="B13" s="30"/>
      <c r="C13" s="22"/>
      <c r="D13" s="23"/>
      <c r="E13" s="23"/>
      <c r="F13" s="31"/>
      <c r="G13" s="23"/>
      <c r="H13" s="31"/>
    </row>
    <row r="14" spans="1:8" ht="14.1" customHeight="1">
      <c r="A14" s="24"/>
      <c r="B14" s="393" t="s">
        <v>397</v>
      </c>
      <c r="C14" s="23" t="s">
        <v>21</v>
      </c>
      <c r="D14" s="23"/>
      <c r="E14" s="23"/>
      <c r="F14" s="31"/>
      <c r="G14" s="23"/>
      <c r="H14" s="31"/>
    </row>
    <row r="15" spans="1:8" s="1" customFormat="1">
      <c r="A15" s="1159"/>
      <c r="B15" s="2"/>
      <c r="C15" s="204"/>
      <c r="D15" s="364"/>
      <c r="E15" s="364"/>
      <c r="F15" s="364"/>
      <c r="G15" s="364"/>
      <c r="H15" s="1167"/>
    </row>
    <row r="16" spans="1:8" s="1" customFormat="1" ht="13.8" thickBot="1">
      <c r="A16" s="38"/>
      <c r="B16" s="1292" t="s">
        <v>89</v>
      </c>
      <c r="C16" s="1292"/>
      <c r="D16" s="1292"/>
      <c r="E16" s="1292"/>
      <c r="F16" s="1292"/>
      <c r="G16" s="1292"/>
      <c r="H16" s="373"/>
    </row>
    <row r="17" spans="1:8" s="1" customFormat="1" ht="14.4" thickTop="1" thickBot="1">
      <c r="A17" s="38"/>
      <c r="B17" s="203"/>
      <c r="C17" s="203" t="s">
        <v>22</v>
      </c>
      <c r="D17" s="203"/>
      <c r="E17" s="203"/>
      <c r="F17" s="203"/>
      <c r="G17" s="39" t="s">
        <v>101</v>
      </c>
      <c r="H17" s="33"/>
    </row>
    <row r="18" spans="1:8" ht="13.8" thickTop="1">
      <c r="A18" s="1171"/>
      <c r="B18" s="9"/>
      <c r="C18" s="10" t="s">
        <v>47</v>
      </c>
      <c r="D18" s="11"/>
      <c r="E18" s="479"/>
      <c r="F18" s="479"/>
      <c r="G18" s="11"/>
      <c r="H18" s="606"/>
    </row>
    <row r="19" spans="1:8" ht="15" customHeight="1">
      <c r="A19" s="1171" t="s">
        <v>48</v>
      </c>
      <c r="B19" s="14">
        <v>2210</v>
      </c>
      <c r="C19" s="15" t="s">
        <v>71</v>
      </c>
      <c r="D19" s="49"/>
      <c r="E19" s="12"/>
      <c r="F19" s="479"/>
      <c r="G19" s="12"/>
    </row>
    <row r="20" spans="1:8">
      <c r="A20" s="1171"/>
      <c r="B20" s="16">
        <v>1</v>
      </c>
      <c r="C20" s="17" t="s">
        <v>72</v>
      </c>
      <c r="E20" s="12"/>
      <c r="F20" s="479"/>
      <c r="G20" s="12"/>
    </row>
    <row r="21" spans="1:8">
      <c r="A21" s="1171"/>
      <c r="B21" s="789">
        <v>1.0009999999999999</v>
      </c>
      <c r="C21" s="10" t="s">
        <v>347</v>
      </c>
      <c r="E21" s="12"/>
      <c r="F21" s="479"/>
      <c r="G21" s="12"/>
    </row>
    <row r="22" spans="1:8">
      <c r="A22" s="1171"/>
      <c r="B22" s="9">
        <v>60</v>
      </c>
      <c r="C22" s="514" t="s">
        <v>14</v>
      </c>
      <c r="E22" s="234"/>
      <c r="F22" s="214"/>
      <c r="G22" s="793"/>
    </row>
    <row r="23" spans="1:8" ht="15" customHeight="1">
      <c r="A23" s="1171"/>
      <c r="B23" s="442" t="s">
        <v>249</v>
      </c>
      <c r="C23" s="18" t="s">
        <v>211</v>
      </c>
      <c r="D23" s="49"/>
      <c r="E23" s="234">
        <v>3114</v>
      </c>
      <c r="F23" s="921">
        <v>0</v>
      </c>
      <c r="G23" s="793">
        <f t="shared" ref="G23:G25" si="0">SUM(E23:F23)</f>
        <v>3114</v>
      </c>
      <c r="H23" s="163" t="s">
        <v>165</v>
      </c>
    </row>
    <row r="24" spans="1:8" ht="15" customHeight="1">
      <c r="A24" s="861" t="s">
        <v>168</v>
      </c>
      <c r="B24" s="442" t="s">
        <v>671</v>
      </c>
      <c r="C24" s="18" t="s">
        <v>261</v>
      </c>
      <c r="D24" s="49"/>
      <c r="E24" s="234">
        <v>3000</v>
      </c>
      <c r="F24" s="921">
        <v>0</v>
      </c>
      <c r="G24" s="793">
        <f t="shared" si="0"/>
        <v>3000</v>
      </c>
      <c r="H24" s="163" t="s">
        <v>166</v>
      </c>
    </row>
    <row r="25" spans="1:8" ht="15" customHeight="1">
      <c r="A25" s="1171"/>
      <c r="B25" s="442" t="s">
        <v>226</v>
      </c>
      <c r="C25" s="18" t="s">
        <v>60</v>
      </c>
      <c r="D25" s="601"/>
      <c r="E25" s="234">
        <v>2300</v>
      </c>
      <c r="F25" s="921">
        <v>0</v>
      </c>
      <c r="G25" s="793">
        <f t="shared" si="0"/>
        <v>2300</v>
      </c>
      <c r="H25" s="163" t="s">
        <v>171</v>
      </c>
    </row>
    <row r="26" spans="1:8">
      <c r="A26" s="1171" t="s">
        <v>43</v>
      </c>
      <c r="B26" s="9">
        <v>60</v>
      </c>
      <c r="C26" s="514" t="s">
        <v>14</v>
      </c>
      <c r="D26" s="601"/>
      <c r="E26" s="860">
        <f>SUM(E23:E25)</f>
        <v>8414</v>
      </c>
      <c r="F26" s="583">
        <f t="shared" ref="F26:G26" si="1">SUM(F23:F25)</f>
        <v>0</v>
      </c>
      <c r="G26" s="860">
        <f t="shared" si="1"/>
        <v>8414</v>
      </c>
    </row>
    <row r="27" spans="1:8">
      <c r="A27" s="1171" t="s">
        <v>43</v>
      </c>
      <c r="B27" s="789">
        <v>1.0009999999999999</v>
      </c>
      <c r="C27" s="10" t="s">
        <v>347</v>
      </c>
      <c r="D27" s="601"/>
      <c r="E27" s="794">
        <f>E26</f>
        <v>8414</v>
      </c>
      <c r="F27" s="651">
        <f t="shared" ref="F27:G28" si="2">F26</f>
        <v>0</v>
      </c>
      <c r="G27" s="794">
        <f t="shared" si="2"/>
        <v>8414</v>
      </c>
    </row>
    <row r="28" spans="1:8">
      <c r="A28" s="1171" t="s">
        <v>43</v>
      </c>
      <c r="B28" s="16">
        <v>1</v>
      </c>
      <c r="C28" s="17" t="s">
        <v>72</v>
      </c>
      <c r="D28" s="601"/>
      <c r="E28" s="794">
        <f>E27</f>
        <v>8414</v>
      </c>
      <c r="F28" s="651">
        <f t="shared" si="2"/>
        <v>0</v>
      </c>
      <c r="G28" s="794">
        <f t="shared" si="2"/>
        <v>8414</v>
      </c>
    </row>
    <row r="29" spans="1:8">
      <c r="A29" s="1171"/>
      <c r="B29" s="16"/>
      <c r="C29" s="18"/>
      <c r="E29" s="13"/>
      <c r="F29" s="434"/>
      <c r="G29" s="13"/>
    </row>
    <row r="30" spans="1:8">
      <c r="A30" s="1171"/>
      <c r="B30" s="16">
        <v>6</v>
      </c>
      <c r="C30" s="18" t="s">
        <v>351</v>
      </c>
      <c r="E30" s="12"/>
      <c r="F30" s="479"/>
      <c r="G30" s="12"/>
    </row>
    <row r="31" spans="1:8">
      <c r="A31" s="1171"/>
      <c r="B31" s="20">
        <v>6.101</v>
      </c>
      <c r="C31" s="10" t="s">
        <v>352</v>
      </c>
      <c r="E31" s="206"/>
      <c r="F31" s="208"/>
      <c r="G31" s="206"/>
    </row>
    <row r="32" spans="1:8">
      <c r="A32" s="1171"/>
      <c r="B32" s="792">
        <v>15</v>
      </c>
      <c r="C32" s="22" t="s">
        <v>350</v>
      </c>
      <c r="E32" s="206"/>
      <c r="F32" s="208"/>
      <c r="G32" s="206"/>
    </row>
    <row r="33" spans="1:8" ht="15" customHeight="1">
      <c r="A33" s="1171"/>
      <c r="B33" s="9" t="s">
        <v>353</v>
      </c>
      <c r="C33" s="18" t="s">
        <v>354</v>
      </c>
      <c r="E33" s="206">
        <v>253900</v>
      </c>
      <c r="F33" s="653">
        <v>0</v>
      </c>
      <c r="G33" s="206">
        <f>SUM(E33:F33)</f>
        <v>253900</v>
      </c>
      <c r="H33" s="163" t="s">
        <v>170</v>
      </c>
    </row>
    <row r="34" spans="1:8" ht="15.6" customHeight="1">
      <c r="A34" s="1171"/>
      <c r="B34" s="9" t="s">
        <v>421</v>
      </c>
      <c r="C34" s="18" t="s">
        <v>563</v>
      </c>
      <c r="D34" s="601"/>
      <c r="E34" s="212">
        <v>200100</v>
      </c>
      <c r="F34" s="599">
        <v>0</v>
      </c>
      <c r="G34" s="212">
        <f>SUM(E34:F34)</f>
        <v>200100</v>
      </c>
      <c r="H34" s="163" t="s">
        <v>170</v>
      </c>
    </row>
    <row r="35" spans="1:8">
      <c r="A35" s="1171" t="s">
        <v>43</v>
      </c>
      <c r="B35" s="791">
        <v>15</v>
      </c>
      <c r="C35" s="150" t="s">
        <v>350</v>
      </c>
      <c r="D35" s="601"/>
      <c r="E35" s="209">
        <f>SUM(E33:E33)+E34</f>
        <v>454000</v>
      </c>
      <c r="F35" s="651">
        <f>SUM(F33:F33)+F34</f>
        <v>0</v>
      </c>
      <c r="G35" s="209">
        <f>SUM(G33:G33)+G34</f>
        <v>454000</v>
      </c>
    </row>
    <row r="36" spans="1:8">
      <c r="A36" s="1171" t="s">
        <v>43</v>
      </c>
      <c r="B36" s="20">
        <v>6.101</v>
      </c>
      <c r="C36" s="10" t="s">
        <v>355</v>
      </c>
      <c r="D36" s="601"/>
      <c r="E36" s="490">
        <f>E35</f>
        <v>454000</v>
      </c>
      <c r="F36" s="651">
        <f t="shared" ref="F36:G36" si="3">F35</f>
        <v>0</v>
      </c>
      <c r="G36" s="490">
        <f t="shared" si="3"/>
        <v>454000</v>
      </c>
    </row>
    <row r="37" spans="1:8">
      <c r="A37" s="1171"/>
      <c r="B37" s="14"/>
      <c r="C37" s="10"/>
      <c r="E37" s="215"/>
      <c r="F37" s="466"/>
      <c r="G37" s="19"/>
    </row>
    <row r="38" spans="1:8" ht="26.4">
      <c r="A38" s="1171"/>
      <c r="B38" s="20">
        <v>6.1070000000000002</v>
      </c>
      <c r="C38" s="10" t="s">
        <v>356</v>
      </c>
      <c r="E38" s="206"/>
      <c r="F38" s="208"/>
      <c r="G38" s="206"/>
    </row>
    <row r="39" spans="1:8" ht="26.4">
      <c r="A39" s="1171"/>
      <c r="B39" s="790">
        <v>17</v>
      </c>
      <c r="C39" s="18" t="s">
        <v>357</v>
      </c>
      <c r="E39" s="208"/>
      <c r="F39" s="208"/>
      <c r="G39" s="208"/>
    </row>
    <row r="40" spans="1:8" ht="14.4" customHeight="1">
      <c r="A40" s="1171"/>
      <c r="B40" s="442" t="s">
        <v>358</v>
      </c>
      <c r="C40" s="18" t="s">
        <v>359</v>
      </c>
      <c r="E40" s="212">
        <v>42196</v>
      </c>
      <c r="F40" s="599">
        <v>0</v>
      </c>
      <c r="G40" s="212">
        <f>SUM(E40:F40)</f>
        <v>42196</v>
      </c>
      <c r="H40" s="163" t="s">
        <v>170</v>
      </c>
    </row>
    <row r="41" spans="1:8" ht="26.4">
      <c r="A41" s="948" t="s">
        <v>43</v>
      </c>
      <c r="B41" s="949">
        <v>17</v>
      </c>
      <c r="C41" s="950" t="s">
        <v>357</v>
      </c>
      <c r="D41" s="601"/>
      <c r="E41" s="212">
        <f>SUM(E40:E40)</f>
        <v>42196</v>
      </c>
      <c r="F41" s="599">
        <f>SUM(F40:F40)</f>
        <v>0</v>
      </c>
      <c r="G41" s="212">
        <f>SUM(G40:G40)</f>
        <v>42196</v>
      </c>
    </row>
    <row r="42" spans="1:8" ht="26.4">
      <c r="A42" s="1171" t="s">
        <v>43</v>
      </c>
      <c r="B42" s="20">
        <v>6.1070000000000002</v>
      </c>
      <c r="C42" s="10" t="s">
        <v>356</v>
      </c>
      <c r="D42" s="601"/>
      <c r="E42" s="19">
        <f t="shared" ref="E42:G42" si="4">E41</f>
        <v>42196</v>
      </c>
      <c r="F42" s="653">
        <f t="shared" si="4"/>
        <v>0</v>
      </c>
      <c r="G42" s="19">
        <f t="shared" si="4"/>
        <v>42196</v>
      </c>
    </row>
    <row r="43" spans="1:8">
      <c r="A43" s="1171" t="s">
        <v>43</v>
      </c>
      <c r="B43" s="16">
        <v>6</v>
      </c>
      <c r="C43" s="18" t="s">
        <v>351</v>
      </c>
      <c r="D43" s="601"/>
      <c r="E43" s="794">
        <f>E36+E42</f>
        <v>496196</v>
      </c>
      <c r="F43" s="651">
        <f t="shared" ref="F43:G43" si="5">F36+F42</f>
        <v>0</v>
      </c>
      <c r="G43" s="794">
        <f t="shared" si="5"/>
        <v>496196</v>
      </c>
    </row>
    <row r="44" spans="1:8">
      <c r="A44" s="1171" t="s">
        <v>43</v>
      </c>
      <c r="B44" s="14">
        <v>2210</v>
      </c>
      <c r="C44" s="15" t="s">
        <v>71</v>
      </c>
      <c r="D44" s="601"/>
      <c r="E44" s="794">
        <f>E43+E28</f>
        <v>504610</v>
      </c>
      <c r="F44" s="651">
        <f>F43+F28</f>
        <v>0</v>
      </c>
      <c r="G44" s="794">
        <f>G43+G28</f>
        <v>504610</v>
      </c>
    </row>
    <row r="45" spans="1:8">
      <c r="A45" s="579" t="s">
        <v>43</v>
      </c>
      <c r="B45" s="580"/>
      <c r="C45" s="581" t="s">
        <v>47</v>
      </c>
      <c r="D45" s="601"/>
      <c r="E45" s="529">
        <f>E44</f>
        <v>504610</v>
      </c>
      <c r="F45" s="599">
        <f t="shared" ref="F45:G45" si="6">F44</f>
        <v>0</v>
      </c>
      <c r="G45" s="529">
        <f t="shared" si="6"/>
        <v>504610</v>
      </c>
    </row>
    <row r="46" spans="1:8">
      <c r="A46" s="21" t="s">
        <v>43</v>
      </c>
      <c r="B46" s="199"/>
      <c r="C46" s="200" t="s">
        <v>44</v>
      </c>
      <c r="D46" s="601"/>
      <c r="E46" s="601">
        <f>E45</f>
        <v>504610</v>
      </c>
      <c r="F46" s="888">
        <f t="shared" ref="F46:G46" si="7">F45</f>
        <v>0</v>
      </c>
      <c r="G46" s="601">
        <f t="shared" si="7"/>
        <v>504610</v>
      </c>
    </row>
    <row r="47" spans="1:8">
      <c r="A47" s="861" t="s">
        <v>168</v>
      </c>
      <c r="B47" s="831" t="s">
        <v>430</v>
      </c>
      <c r="C47" s="15"/>
      <c r="F47" s="8"/>
      <c r="G47" s="8"/>
    </row>
    <row r="48" spans="1:8">
      <c r="A48" s="831" t="s">
        <v>422</v>
      </c>
      <c r="B48" s="832"/>
      <c r="C48" s="833"/>
      <c r="D48" s="108"/>
      <c r="E48" s="108"/>
      <c r="F48" s="108"/>
      <c r="G48" s="108"/>
    </row>
    <row r="49" spans="1:8">
      <c r="A49" s="837" t="s">
        <v>418</v>
      </c>
      <c r="B49" s="830" t="s">
        <v>442</v>
      </c>
      <c r="C49" s="828"/>
      <c r="D49" s="828"/>
      <c r="E49" s="828"/>
      <c r="F49" s="828"/>
      <c r="G49" s="828"/>
    </row>
    <row r="50" spans="1:8">
      <c r="A50" s="837" t="s">
        <v>166</v>
      </c>
      <c r="B50" s="830" t="s">
        <v>526</v>
      </c>
      <c r="C50" s="828"/>
      <c r="D50" s="828"/>
      <c r="E50" s="828"/>
      <c r="F50" s="828"/>
      <c r="G50" s="828"/>
    </row>
    <row r="51" spans="1:8">
      <c r="A51" s="837" t="s">
        <v>171</v>
      </c>
      <c r="B51" s="830" t="s">
        <v>644</v>
      </c>
      <c r="C51" s="828"/>
      <c r="D51" s="828"/>
      <c r="E51" s="828"/>
      <c r="F51" s="828"/>
      <c r="G51" s="828"/>
    </row>
    <row r="52" spans="1:8">
      <c r="A52" s="861" t="s">
        <v>171</v>
      </c>
      <c r="B52" s="1315" t="s">
        <v>432</v>
      </c>
      <c r="C52" s="1315"/>
      <c r="F52" s="8"/>
      <c r="G52" s="8"/>
    </row>
    <row r="53" spans="1:8">
      <c r="A53" s="1171"/>
      <c r="B53" s="14"/>
      <c r="C53" s="15"/>
      <c r="F53" s="8"/>
      <c r="G53" s="8"/>
    </row>
    <row r="54" spans="1:8">
      <c r="A54" s="1171"/>
      <c r="B54" s="14"/>
      <c r="C54" s="15"/>
    </row>
    <row r="55" spans="1:8" ht="33" customHeight="1">
      <c r="D55" s="991"/>
      <c r="E55" s="991"/>
      <c r="F55" s="991"/>
      <c r="G55" s="382"/>
      <c r="H55" s="61"/>
    </row>
    <row r="56" spans="1:8">
      <c r="D56" s="172"/>
      <c r="E56" s="172"/>
      <c r="F56" s="172"/>
      <c r="G56" s="375"/>
      <c r="H56" s="61"/>
    </row>
    <row r="57" spans="1:8">
      <c r="D57" s="49"/>
      <c r="E57" s="49"/>
      <c r="F57" s="61"/>
      <c r="G57" s="61"/>
      <c r="H57" s="995"/>
    </row>
  </sheetData>
  <autoFilter ref="A17:H18">
    <filterColumn colId="7"/>
  </autoFilter>
  <customSheetViews>
    <customSheetView guid="{C5F44875-2256-4473-BD8B-FE5F322CC657}" showPageBreaks="1" printArea="1" showAutoFilter="1" view="pageBreakPreview">
      <selection activeCell="G9" sqref="G9"/>
      <pageMargins left="0.78740157480314965" right="0.78740157480314965" top="0.78740157480314965" bottom="4.1338582677165361" header="0.51181102362204722" footer="3.5433070866141736"/>
      <printOptions horizontalCentered="1"/>
      <pageSetup paperSize="9" scale="95" firstPageNumber="19" fitToHeight="0" orientation="portrait" blackAndWhite="1" useFirstPageNumber="1" r:id="rId1"/>
      <headerFooter alignWithMargins="0">
        <oddHeader xml:space="preserve">&amp;C   </oddHeader>
        <oddFooter>&amp;C&amp;"Times New Roman,Bold"&amp;P</oddFooter>
      </headerFooter>
      <autoFilter ref="A15:R148">
        <filterColumn colId="7"/>
        <filterColumn colId="9"/>
        <filterColumn colId="10"/>
      </autoFilter>
    </customSheetView>
    <customSheetView guid="{A48B2B02-857B-4E03-8EC3-B83BCD408191}" showPageBreaks="1" printArea="1" showAutoFilter="1" view="pageBreakPreview">
      <selection activeCell="C15" sqref="C15"/>
      <pageMargins left="0.78740157480314965" right="0.78740157480314965" top="0.78740157480314965" bottom="4.1338582677165361" header="0.51181102362204722" footer="3.5433070866141736"/>
      <printOptions horizontalCentered="1"/>
      <pageSetup paperSize="9" scale="95" firstPageNumber="19" fitToHeight="0" orientation="portrait" blackAndWhite="1" useFirstPageNumber="1" r:id="rId2"/>
      <headerFooter alignWithMargins="0">
        <oddHeader xml:space="preserve">&amp;C   </oddHeader>
        <oddFooter>&amp;C&amp;"Times New Roman,Bold"&amp;P</oddFooter>
      </headerFooter>
      <autoFilter ref="A15:R148">
        <filterColumn colId="7"/>
        <filterColumn colId="9"/>
        <filterColumn colId="10"/>
      </autoFilter>
    </customSheetView>
  </customSheetViews>
  <mergeCells count="6">
    <mergeCell ref="B52:C52"/>
    <mergeCell ref="A1:G1"/>
    <mergeCell ref="A2:G2"/>
    <mergeCell ref="A3:G3"/>
    <mergeCell ref="B4:G4"/>
    <mergeCell ref="B16:G16"/>
  </mergeCells>
  <printOptions horizontalCentered="1"/>
  <pageMargins left="0.6692913385826772" right="0.6692913385826772" top="0.6692913385826772" bottom="3.7401574803149606" header="0.51181102362204722" footer="3.1496062992125986"/>
  <pageSetup paperSize="9" scale="90" firstPageNumber="15" fitToHeight="0" orientation="portrait" blackAndWhite="1" useFirstPageNumber="1" r:id="rId3"/>
  <headerFooter alignWithMargins="0">
    <oddHeader xml:space="preserve">&amp;C   </oddHeader>
    <oddFooter>&amp;C&amp;"Times New Roman,Bold"&amp;P</oddFooter>
  </headerFooter>
</worksheet>
</file>

<file path=xl/worksheets/sheet12.xml><?xml version="1.0" encoding="utf-8"?>
<worksheet xmlns="http://schemas.openxmlformats.org/spreadsheetml/2006/main" xmlns:r="http://schemas.openxmlformats.org/officeDocument/2006/relationships">
  <sheetPr syncVertical="1" syncRef="A1" transitionEvaluation="1" codeName="Sheet16">
    <tabColor rgb="FF00B050"/>
  </sheetPr>
  <dimension ref="A1:H49"/>
  <sheetViews>
    <sheetView view="pageBreakPreview" zoomScaleSheetLayoutView="100" workbookViewId="0">
      <selection activeCell="I1" sqref="I1:T1048576"/>
    </sheetView>
  </sheetViews>
  <sheetFormatPr defaultColWidth="11" defaultRowHeight="13.2"/>
  <cols>
    <col min="1" max="1" width="5.6640625" style="516" customWidth="1"/>
    <col min="2" max="2" width="8.33203125" style="628" customWidth="1"/>
    <col min="3" max="3" width="38.6640625" style="83" customWidth="1"/>
    <col min="4" max="4" width="7.6640625" style="230" customWidth="1"/>
    <col min="5" max="5" width="9.44140625" style="83" customWidth="1"/>
    <col min="6" max="6" width="10.88671875" style="83" customWidth="1"/>
    <col min="7" max="7" width="9.6640625" style="83" customWidth="1"/>
    <col min="8" max="8" width="3" style="230" customWidth="1"/>
    <col min="9" max="9" width="11" style="230"/>
    <col min="10" max="10" width="8.5546875" style="230" customWidth="1"/>
    <col min="11" max="11" width="11.109375" style="230" bestFit="1" customWidth="1"/>
    <col min="12" max="12" width="11.33203125" style="230" bestFit="1" customWidth="1"/>
    <col min="13" max="16384" width="11" style="230"/>
  </cols>
  <sheetData>
    <row r="1" spans="1:8">
      <c r="A1" s="1317" t="s">
        <v>116</v>
      </c>
      <c r="B1" s="1317"/>
      <c r="C1" s="1317"/>
      <c r="D1" s="1317"/>
      <c r="E1" s="1317"/>
      <c r="F1" s="1317"/>
      <c r="G1" s="1317"/>
      <c r="H1" s="1173"/>
    </row>
    <row r="2" spans="1:8">
      <c r="A2" s="1317" t="s">
        <v>117</v>
      </c>
      <c r="B2" s="1317"/>
      <c r="C2" s="1317"/>
      <c r="D2" s="1317"/>
      <c r="E2" s="1317"/>
      <c r="F2" s="1317"/>
      <c r="G2" s="1317"/>
      <c r="H2" s="1173"/>
    </row>
    <row r="3" spans="1:8" ht="30.6" customHeight="1">
      <c r="B3" s="1286" t="s">
        <v>404</v>
      </c>
      <c r="C3" s="1286"/>
      <c r="D3" s="1286"/>
      <c r="E3" s="1286"/>
      <c r="F3" s="1286"/>
      <c r="G3" s="1286"/>
      <c r="H3" s="753"/>
    </row>
    <row r="4" spans="1:8" ht="13.8">
      <c r="A4" s="26"/>
      <c r="B4" s="1291"/>
      <c r="C4" s="1291"/>
      <c r="D4" s="1291"/>
      <c r="E4" s="1291"/>
      <c r="F4" s="1291"/>
      <c r="G4" s="1291"/>
      <c r="H4" s="1154"/>
    </row>
    <row r="5" spans="1:8">
      <c r="A5" s="26"/>
      <c r="B5" s="22"/>
      <c r="C5" s="22"/>
      <c r="D5" s="28"/>
      <c r="E5" s="29" t="s">
        <v>3</v>
      </c>
      <c r="F5" s="29" t="s">
        <v>4</v>
      </c>
      <c r="G5" s="29" t="s">
        <v>101</v>
      </c>
      <c r="H5" s="25"/>
    </row>
    <row r="6" spans="1:8">
      <c r="A6" s="26"/>
      <c r="B6" s="34" t="s">
        <v>5</v>
      </c>
      <c r="C6" s="22" t="s">
        <v>6</v>
      </c>
      <c r="D6" s="31" t="s">
        <v>44</v>
      </c>
      <c r="E6" s="24">
        <v>618595</v>
      </c>
      <c r="F6" s="594">
        <v>97097</v>
      </c>
      <c r="G6" s="24">
        <f>SUM(E6:F6)</f>
        <v>715692</v>
      </c>
      <c r="H6" s="24"/>
    </row>
    <row r="7" spans="1:8" ht="16.5" customHeight="1">
      <c r="A7" s="26"/>
      <c r="B7" s="34" t="s">
        <v>310</v>
      </c>
      <c r="C7" s="22" t="s">
        <v>309</v>
      </c>
      <c r="D7" s="31" t="s">
        <v>44</v>
      </c>
      <c r="E7" s="24">
        <v>28296</v>
      </c>
      <c r="F7" s="594" t="s">
        <v>88</v>
      </c>
      <c r="G7" s="24">
        <f>SUM(E7:F7)</f>
        <v>28296</v>
      </c>
      <c r="H7" s="24"/>
    </row>
    <row r="8" spans="1:8">
      <c r="A8" s="26"/>
      <c r="B8" s="34" t="s">
        <v>311</v>
      </c>
      <c r="C8" s="22" t="s">
        <v>402</v>
      </c>
      <c r="D8" s="31" t="s">
        <v>326</v>
      </c>
      <c r="E8" s="24">
        <v>4200</v>
      </c>
      <c r="F8" s="594" t="s">
        <v>88</v>
      </c>
      <c r="G8" s="24">
        <f>SUM(E8:F8)</f>
        <v>4200</v>
      </c>
      <c r="H8" s="24"/>
    </row>
    <row r="9" spans="1:8" ht="10.95" customHeight="1">
      <c r="A9" s="26"/>
      <c r="B9" s="34"/>
      <c r="C9" s="22"/>
      <c r="D9" s="31"/>
      <c r="E9" s="24"/>
      <c r="F9" s="594"/>
      <c r="G9" s="24"/>
      <c r="H9" s="24"/>
    </row>
    <row r="10" spans="1:8">
      <c r="A10" s="26"/>
      <c r="B10" s="30" t="s">
        <v>330</v>
      </c>
      <c r="C10" s="32" t="s">
        <v>8</v>
      </c>
      <c r="D10" s="33"/>
      <c r="E10" s="25"/>
      <c r="F10" s="398"/>
      <c r="G10" s="25"/>
      <c r="H10" s="25"/>
    </row>
    <row r="11" spans="1:8">
      <c r="A11" s="26"/>
      <c r="B11" s="30"/>
      <c r="C11" s="32" t="s">
        <v>97</v>
      </c>
      <c r="D11" s="33" t="s">
        <v>44</v>
      </c>
      <c r="E11" s="25">
        <f>G34</f>
        <v>5200</v>
      </c>
      <c r="F11" s="167">
        <v>0</v>
      </c>
      <c r="G11" s="25">
        <f>SUM(E11:F11)</f>
        <v>5200</v>
      </c>
      <c r="H11" s="25"/>
    </row>
    <row r="12" spans="1:8">
      <c r="A12" s="26"/>
      <c r="B12" s="34" t="s">
        <v>43</v>
      </c>
      <c r="C12" s="22" t="s">
        <v>312</v>
      </c>
      <c r="D12" s="35" t="s">
        <v>44</v>
      </c>
      <c r="E12" s="36">
        <f>SUM(E6:E11)</f>
        <v>656291</v>
      </c>
      <c r="F12" s="595">
        <f>SUM(F6:F11)</f>
        <v>97097</v>
      </c>
      <c r="G12" s="36">
        <f>SUM(E12:F12)</f>
        <v>753388</v>
      </c>
      <c r="H12" s="24"/>
    </row>
    <row r="13" spans="1:8">
      <c r="A13" s="26"/>
      <c r="B13" s="30"/>
      <c r="C13" s="22"/>
      <c r="D13" s="23"/>
      <c r="E13" s="23"/>
      <c r="F13" s="31"/>
      <c r="G13" s="23"/>
      <c r="H13" s="23"/>
    </row>
    <row r="14" spans="1:8">
      <c r="A14" s="24"/>
      <c r="B14" s="393" t="s">
        <v>397</v>
      </c>
      <c r="C14" s="23" t="s">
        <v>21</v>
      </c>
      <c r="D14" s="23"/>
      <c r="E14" s="23"/>
      <c r="F14" s="31"/>
      <c r="G14" s="23"/>
      <c r="H14" s="23"/>
    </row>
    <row r="15" spans="1:8" s="219" customFormat="1">
      <c r="A15" s="1159"/>
      <c r="B15" s="2"/>
      <c r="C15" s="204"/>
      <c r="D15" s="368"/>
      <c r="E15" s="364"/>
      <c r="F15" s="364"/>
      <c r="G15" s="364"/>
      <c r="H15" s="368"/>
    </row>
    <row r="16" spans="1:8" s="219" customFormat="1" ht="13.8" thickBot="1">
      <c r="A16" s="38"/>
      <c r="B16" s="1292" t="s">
        <v>89</v>
      </c>
      <c r="C16" s="1292"/>
      <c r="D16" s="1292"/>
      <c r="E16" s="1292"/>
      <c r="F16" s="1292"/>
      <c r="G16" s="1292"/>
      <c r="H16" s="388"/>
    </row>
    <row r="17" spans="1:8" s="219" customFormat="1" ht="14.4" thickTop="1" thickBot="1">
      <c r="A17" s="38"/>
      <c r="B17" s="203"/>
      <c r="C17" s="203" t="s">
        <v>22</v>
      </c>
      <c r="D17" s="203"/>
      <c r="E17" s="203"/>
      <c r="F17" s="203"/>
      <c r="G17" s="39" t="s">
        <v>101</v>
      </c>
      <c r="H17" s="25"/>
    </row>
    <row r="18" spans="1:8" s="83" customFormat="1" ht="15" customHeight="1" thickTop="1">
      <c r="A18" s="1168"/>
      <c r="B18" s="79"/>
      <c r="C18" s="515" t="s">
        <v>47</v>
      </c>
      <c r="D18" s="3"/>
      <c r="E18" s="466"/>
      <c r="F18" s="466"/>
      <c r="G18" s="3"/>
      <c r="H18" s="3"/>
    </row>
    <row r="19" spans="1:8" ht="15" customHeight="1">
      <c r="A19" s="68" t="s">
        <v>48</v>
      </c>
      <c r="B19" s="510">
        <v>2014</v>
      </c>
      <c r="C19" s="51" t="s">
        <v>118</v>
      </c>
    </row>
    <row r="20" spans="1:8" ht="15" customHeight="1">
      <c r="A20" s="1168"/>
      <c r="B20" s="84">
        <v>0.8</v>
      </c>
      <c r="C20" s="795" t="s">
        <v>15</v>
      </c>
    </row>
    <row r="21" spans="1:8" ht="15" customHeight="1">
      <c r="A21" s="68"/>
      <c r="B21" s="79">
        <v>42</v>
      </c>
      <c r="C21" s="22" t="s">
        <v>360</v>
      </c>
    </row>
    <row r="22" spans="1:8" s="766" customFormat="1" ht="15" customHeight="1">
      <c r="A22" s="881" t="s">
        <v>168</v>
      </c>
      <c r="B22" s="834" t="s">
        <v>423</v>
      </c>
      <c r="C22" s="639" t="s">
        <v>250</v>
      </c>
      <c r="E22" s="633">
        <v>1500</v>
      </c>
      <c r="F22" s="880">
        <v>0</v>
      </c>
      <c r="G22" s="633">
        <f>SUM(E22:F22)</f>
        <v>1500</v>
      </c>
      <c r="H22" s="230" t="s">
        <v>165</v>
      </c>
    </row>
    <row r="23" spans="1:8" ht="15" customHeight="1">
      <c r="A23" s="68" t="s">
        <v>43</v>
      </c>
      <c r="B23" s="79">
        <v>42</v>
      </c>
      <c r="C23" s="22" t="s">
        <v>360</v>
      </c>
      <c r="E23" s="615">
        <f>SUM(E22:E22)</f>
        <v>1500</v>
      </c>
      <c r="F23" s="654">
        <f>SUM(F22:F22)</f>
        <v>0</v>
      </c>
      <c r="G23" s="615">
        <f>SUM(G22:G22)</f>
        <v>1500</v>
      </c>
    </row>
    <row r="24" spans="1:8" ht="15" customHeight="1">
      <c r="A24" s="1179" t="s">
        <v>43</v>
      </c>
      <c r="B24" s="84">
        <v>0.8</v>
      </c>
      <c r="C24" s="795" t="s">
        <v>15</v>
      </c>
      <c r="D24" s="229"/>
      <c r="E24" s="83">
        <f t="shared" ref="E24:G25" si="0">E23</f>
        <v>1500</v>
      </c>
      <c r="F24" s="845">
        <f t="shared" si="0"/>
        <v>0</v>
      </c>
      <c r="G24" s="83">
        <f t="shared" si="0"/>
        <v>1500</v>
      </c>
    </row>
    <row r="25" spans="1:8" ht="15" customHeight="1">
      <c r="A25" s="1179" t="s">
        <v>43</v>
      </c>
      <c r="B25" s="47">
        <v>2014</v>
      </c>
      <c r="C25" s="48" t="s">
        <v>118</v>
      </c>
      <c r="D25" s="229"/>
      <c r="E25" s="540">
        <f t="shared" si="0"/>
        <v>1500</v>
      </c>
      <c r="F25" s="849">
        <f t="shared" si="0"/>
        <v>0</v>
      </c>
      <c r="G25" s="540">
        <f t="shared" si="0"/>
        <v>1500</v>
      </c>
    </row>
    <row r="26" spans="1:8" ht="15" customHeight="1">
      <c r="A26" s="1168"/>
      <c r="B26" s="518"/>
      <c r="C26" s="520"/>
      <c r="D26" s="229"/>
      <c r="F26" s="845"/>
    </row>
    <row r="27" spans="1:8" ht="15" customHeight="1">
      <c r="A27" s="1163" t="s">
        <v>48</v>
      </c>
      <c r="B27" s="77">
        <v>2056</v>
      </c>
      <c r="C27" s="78" t="s">
        <v>119</v>
      </c>
      <c r="D27" s="229"/>
      <c r="F27" s="845"/>
    </row>
    <row r="28" spans="1:8" ht="15" customHeight="1">
      <c r="A28" s="1163"/>
      <c r="B28" s="99">
        <v>0.10100000000000001</v>
      </c>
      <c r="C28" s="78" t="s">
        <v>119</v>
      </c>
      <c r="F28" s="845"/>
    </row>
    <row r="29" spans="1:8" ht="15" customHeight="1">
      <c r="A29" s="1163"/>
      <c r="B29" s="918">
        <v>63</v>
      </c>
      <c r="C29" s="623" t="s">
        <v>600</v>
      </c>
      <c r="F29" s="845"/>
    </row>
    <row r="30" spans="1:8" ht="15" customHeight="1">
      <c r="A30" s="741" t="s">
        <v>673</v>
      </c>
      <c r="B30" s="96" t="s">
        <v>305</v>
      </c>
      <c r="C30" s="623" t="s">
        <v>440</v>
      </c>
      <c r="D30" s="229"/>
      <c r="E30" s="615">
        <v>3700</v>
      </c>
      <c r="F30" s="654">
        <v>0</v>
      </c>
      <c r="G30" s="615">
        <f>SUM(E30:F30)</f>
        <v>3700</v>
      </c>
      <c r="H30" s="230" t="s">
        <v>166</v>
      </c>
    </row>
    <row r="31" spans="1:8" ht="15" customHeight="1">
      <c r="A31" s="1163" t="s">
        <v>43</v>
      </c>
      <c r="B31" s="918">
        <v>63</v>
      </c>
      <c r="C31" s="623" t="s">
        <v>600</v>
      </c>
      <c r="D31" s="229"/>
      <c r="E31" s="615">
        <f>E30</f>
        <v>3700</v>
      </c>
      <c r="F31" s="654">
        <f t="shared" ref="F31:G32" si="1">F30</f>
        <v>0</v>
      </c>
      <c r="G31" s="615">
        <f t="shared" si="1"/>
        <v>3700</v>
      </c>
    </row>
    <row r="32" spans="1:8" ht="15" customHeight="1">
      <c r="A32" s="1163" t="s">
        <v>43</v>
      </c>
      <c r="B32" s="99">
        <v>0.10100000000000001</v>
      </c>
      <c r="C32" s="78" t="s">
        <v>119</v>
      </c>
      <c r="D32" s="229"/>
      <c r="E32" s="615">
        <f>E31</f>
        <v>3700</v>
      </c>
      <c r="F32" s="654">
        <f t="shared" si="1"/>
        <v>0</v>
      </c>
      <c r="G32" s="615">
        <f t="shared" si="1"/>
        <v>3700</v>
      </c>
    </row>
    <row r="33" spans="1:8" ht="15" customHeight="1">
      <c r="A33" s="1163" t="s">
        <v>43</v>
      </c>
      <c r="B33" s="77">
        <v>2056</v>
      </c>
      <c r="C33" s="78" t="s">
        <v>119</v>
      </c>
      <c r="E33" s="615">
        <f>E32</f>
        <v>3700</v>
      </c>
      <c r="F33" s="654">
        <f t="shared" ref="F33:G33" si="2">F32</f>
        <v>0</v>
      </c>
      <c r="G33" s="615">
        <f t="shared" si="2"/>
        <v>3700</v>
      </c>
    </row>
    <row r="34" spans="1:8" ht="15" customHeight="1">
      <c r="A34" s="699" t="s">
        <v>43</v>
      </c>
      <c r="B34" s="521"/>
      <c r="C34" s="700" t="s">
        <v>47</v>
      </c>
      <c r="D34" s="585"/>
      <c r="E34" s="540">
        <f>E33+E25</f>
        <v>5200</v>
      </c>
      <c r="F34" s="849">
        <f>F33+F25</f>
        <v>0</v>
      </c>
      <c r="G34" s="540">
        <f>G33+G25</f>
        <v>5200</v>
      </c>
    </row>
    <row r="35" spans="1:8" ht="15" customHeight="1">
      <c r="A35" s="744" t="s">
        <v>43</v>
      </c>
      <c r="B35" s="745"/>
      <c r="C35" s="797" t="s">
        <v>44</v>
      </c>
      <c r="D35" s="585"/>
      <c r="E35" s="540">
        <f>E34</f>
        <v>5200</v>
      </c>
      <c r="F35" s="849">
        <f t="shared" ref="F35:G35" si="3">F34</f>
        <v>0</v>
      </c>
      <c r="G35" s="540">
        <f t="shared" si="3"/>
        <v>5200</v>
      </c>
    </row>
    <row r="36" spans="1:8">
      <c r="A36" s="882" t="s">
        <v>168</v>
      </c>
      <c r="B36" s="1308" t="s">
        <v>430</v>
      </c>
      <c r="C36" s="1308"/>
    </row>
    <row r="37" spans="1:8" ht="9" customHeight="1"/>
    <row r="38" spans="1:8">
      <c r="A38" s="1151" t="s">
        <v>486</v>
      </c>
      <c r="B38" s="1151"/>
      <c r="C38" s="1151"/>
      <c r="D38" s="1151"/>
      <c r="E38" s="1151"/>
      <c r="F38" s="230"/>
    </row>
    <row r="39" spans="1:8">
      <c r="A39" s="882" t="s">
        <v>165</v>
      </c>
      <c r="B39" s="237" t="s">
        <v>443</v>
      </c>
      <c r="C39" s="1168"/>
    </row>
    <row r="40" spans="1:8">
      <c r="A40" s="861" t="s">
        <v>166</v>
      </c>
      <c r="B40" s="1315" t="s">
        <v>432</v>
      </c>
      <c r="C40" s="1315"/>
    </row>
    <row r="41" spans="1:8">
      <c r="A41" s="237"/>
      <c r="B41" s="730"/>
      <c r="C41" s="742"/>
      <c r="D41" s="291"/>
      <c r="E41" s="91"/>
      <c r="F41" s="91"/>
      <c r="G41" s="91"/>
    </row>
    <row r="42" spans="1:8">
      <c r="A42" s="1168"/>
      <c r="B42" s="79"/>
      <c r="C42" s="519"/>
    </row>
    <row r="43" spans="1:8">
      <c r="A43" s="1168"/>
      <c r="B43" s="79"/>
      <c r="C43" s="519"/>
    </row>
    <row r="44" spans="1:8">
      <c r="A44" s="1168"/>
      <c r="B44" s="79"/>
      <c r="C44" s="519"/>
    </row>
    <row r="45" spans="1:8">
      <c r="A45" s="1168"/>
      <c r="B45" s="79"/>
      <c r="C45" s="519"/>
      <c r="D45" s="229"/>
      <c r="E45" s="94"/>
      <c r="F45" s="94"/>
      <c r="G45" s="94"/>
      <c r="H45" s="229"/>
    </row>
    <row r="46" spans="1:8">
      <c r="A46" s="1168"/>
      <c r="B46" s="79"/>
      <c r="C46" s="519"/>
      <c r="D46" s="229"/>
      <c r="E46" s="94"/>
      <c r="F46" s="94"/>
      <c r="G46" s="94"/>
      <c r="H46" s="229"/>
    </row>
    <row r="47" spans="1:8">
      <c r="A47" s="1168"/>
      <c r="B47" s="79"/>
      <c r="C47" s="519"/>
      <c r="D47" s="991"/>
      <c r="E47" s="382"/>
      <c r="F47" s="991"/>
      <c r="G47" s="382"/>
      <c r="H47" s="229"/>
    </row>
    <row r="48" spans="1:8">
      <c r="C48" s="94"/>
      <c r="D48" s="229"/>
      <c r="E48" s="94"/>
      <c r="F48" s="94"/>
      <c r="G48" s="94"/>
      <c r="H48" s="229"/>
    </row>
    <row r="49" spans="3:8">
      <c r="C49" s="94"/>
      <c r="D49" s="229"/>
      <c r="E49" s="94"/>
      <c r="F49" s="94"/>
      <c r="G49" s="94"/>
      <c r="H49" s="229"/>
    </row>
  </sheetData>
  <autoFilter ref="A17:H17">
    <filterColumn colId="7"/>
  </autoFilter>
  <customSheetViews>
    <customSheetView guid="{C5F44875-2256-4473-BD8B-FE5F322CC657}" showPageBreaks="1" printArea="1" showAutoFilter="1" view="pageBreakPreview">
      <selection activeCell="G9" sqref="G9"/>
      <rowBreaks count="2" manualBreakCount="2">
        <brk id="38" max="7" man="1"/>
        <brk id="74" max="7" man="1"/>
      </rowBreaks>
      <pageMargins left="0.78740157480314965" right="0.78740157480314965" top="0.78740157480314965" bottom="4.1338582677165361" header="0.51181102362204722" footer="3.5433070866141736"/>
      <printOptions horizontalCentered="1"/>
      <pageSetup paperSize="9" scale="94" firstPageNumber="23" orientation="portrait" blackAndWhite="1" useFirstPageNumber="1" r:id="rId1"/>
      <headerFooter alignWithMargins="0">
        <oddHeader xml:space="preserve">&amp;C   </oddHeader>
        <oddFooter>&amp;C&amp;"Times New Roman,Bold"&amp;P</oddFooter>
      </headerFooter>
      <autoFilter ref="A15:AC15">
        <filterColumn colId="7"/>
      </autoFilter>
    </customSheetView>
    <customSheetView guid="{A48B2B02-857B-4E03-8EC3-B83BCD408191}" showPageBreaks="1" printArea="1" showAutoFilter="1" view="pageBreakPreview">
      <selection activeCell="E9" sqref="E9"/>
      <rowBreaks count="2" manualBreakCount="2">
        <brk id="38" max="7" man="1"/>
        <brk id="74" max="7" man="1"/>
      </rowBreaks>
      <pageMargins left="0.78740157480314965" right="0.78740157480314965" top="0.78740157480314965" bottom="4.1338582677165361" header="0.51181102362204722" footer="3.5433070866141736"/>
      <printOptions horizontalCentered="1"/>
      <pageSetup paperSize="9" scale="94" firstPageNumber="23" orientation="portrait" blackAndWhite="1" useFirstPageNumber="1" r:id="rId2"/>
      <headerFooter alignWithMargins="0">
        <oddHeader xml:space="preserve">&amp;C   </oddHeader>
        <oddFooter>&amp;C&amp;"Times New Roman,Bold"&amp;P</oddFooter>
      </headerFooter>
      <autoFilter ref="A15:AC15">
        <filterColumn colId="7"/>
      </autoFilter>
    </customSheetView>
  </customSheetViews>
  <mergeCells count="7">
    <mergeCell ref="B40:C40"/>
    <mergeCell ref="B36:C36"/>
    <mergeCell ref="B4:G4"/>
    <mergeCell ref="B3:G3"/>
    <mergeCell ref="A1:G1"/>
    <mergeCell ref="A2:G2"/>
    <mergeCell ref="B16:G16"/>
  </mergeCells>
  <printOptions horizontalCentered="1"/>
  <pageMargins left="0.6692913385826772" right="0.6692913385826772" top="0.6692913385826772" bottom="3.7401574803149606" header="0.51181102362204722" footer="3.1496062992125986"/>
  <pageSetup paperSize="9" scale="90" firstPageNumber="17" orientation="portrait" blackAndWhite="1" useFirstPageNumber="1" r:id="rId3"/>
  <headerFooter alignWithMargins="0">
    <oddHeader xml:space="preserve">&amp;C   </oddHeader>
    <oddFooter>&amp;C&amp;"Times New Roman,Bold"&amp;P</oddFooter>
  </headerFooter>
  <drawing r:id="rId4"/>
</worksheet>
</file>

<file path=xl/worksheets/sheet13.xml><?xml version="1.0" encoding="utf-8"?>
<worksheet xmlns="http://schemas.openxmlformats.org/spreadsheetml/2006/main" xmlns:r="http://schemas.openxmlformats.org/officeDocument/2006/relationships">
  <sheetPr syncVertical="1" syncRef="B4" transitionEvaluation="1" codeName="Sheet17">
    <tabColor rgb="FF00B050"/>
  </sheetPr>
  <dimension ref="A1:H62"/>
  <sheetViews>
    <sheetView view="pageBreakPreview" topLeftCell="B4" zoomScaleSheetLayoutView="100" workbookViewId="0">
      <selection activeCell="I1" sqref="I1:AE1048576"/>
    </sheetView>
  </sheetViews>
  <sheetFormatPr defaultColWidth="11" defaultRowHeight="13.2"/>
  <cols>
    <col min="1" max="1" width="6.44140625" style="285" customWidth="1"/>
    <col min="2" max="2" width="8.109375" style="286" customWidth="1"/>
    <col min="3" max="3" width="38.6640625" style="227" customWidth="1"/>
    <col min="4" max="4" width="8" style="230" customWidth="1"/>
    <col min="5" max="5" width="10" style="230" customWidth="1"/>
    <col min="6" max="6" width="11.6640625" style="227" customWidth="1"/>
    <col min="7" max="7" width="9.6640625" style="227" customWidth="1"/>
    <col min="8" max="8" width="3.6640625" style="774" customWidth="1"/>
    <col min="9" max="16384" width="11" style="227"/>
  </cols>
  <sheetData>
    <row r="1" spans="1:8">
      <c r="A1" s="1318" t="s">
        <v>120</v>
      </c>
      <c r="B1" s="1318"/>
      <c r="C1" s="1318"/>
      <c r="D1" s="1318"/>
      <c r="E1" s="1318"/>
      <c r="F1" s="1318"/>
      <c r="G1" s="1318"/>
      <c r="H1" s="1177"/>
    </row>
    <row r="2" spans="1:8" ht="15" customHeight="1">
      <c r="A2" s="1318" t="s">
        <v>121</v>
      </c>
      <c r="B2" s="1318"/>
      <c r="C2" s="1318"/>
      <c r="D2" s="1318"/>
      <c r="E2" s="1318"/>
      <c r="F2" s="1318"/>
      <c r="G2" s="1318"/>
      <c r="H2" s="1177"/>
    </row>
    <row r="3" spans="1:8" ht="27" customHeight="1">
      <c r="A3" s="1294" t="s">
        <v>405</v>
      </c>
      <c r="B3" s="1294"/>
      <c r="C3" s="1294"/>
      <c r="D3" s="1294"/>
      <c r="E3" s="1294"/>
      <c r="F3" s="1294"/>
      <c r="G3" s="1294"/>
      <c r="H3" s="1164"/>
    </row>
    <row r="4" spans="1:8" ht="7.95" customHeight="1">
      <c r="A4" s="26"/>
      <c r="B4" s="1154"/>
      <c r="C4" s="1154"/>
      <c r="D4" s="1154"/>
      <c r="E4" s="1154"/>
      <c r="F4" s="1154"/>
      <c r="G4" s="1154"/>
      <c r="H4" s="372"/>
    </row>
    <row r="5" spans="1:8">
      <c r="A5" s="26"/>
      <c r="B5" s="22"/>
      <c r="C5" s="22"/>
      <c r="D5" s="28"/>
      <c r="E5" s="29" t="s">
        <v>3</v>
      </c>
      <c r="F5" s="29" t="s">
        <v>4</v>
      </c>
      <c r="G5" s="29" t="s">
        <v>101</v>
      </c>
      <c r="H5" s="33"/>
    </row>
    <row r="6" spans="1:8" ht="15" customHeight="1">
      <c r="A6" s="26"/>
      <c r="B6" s="34" t="s">
        <v>5</v>
      </c>
      <c r="C6" s="22" t="s">
        <v>6</v>
      </c>
      <c r="D6" s="31" t="s">
        <v>44</v>
      </c>
      <c r="E6" s="24">
        <v>1566245</v>
      </c>
      <c r="F6" s="24">
        <v>15000</v>
      </c>
      <c r="G6" s="24">
        <f>SUM(E6:F6)</f>
        <v>1581245</v>
      </c>
      <c r="H6" s="31"/>
    </row>
    <row r="7" spans="1:8" ht="15" customHeight="1">
      <c r="A7" s="26"/>
      <c r="B7" s="34" t="s">
        <v>7</v>
      </c>
      <c r="C7" s="22" t="s">
        <v>309</v>
      </c>
      <c r="D7" s="31" t="s">
        <v>44</v>
      </c>
      <c r="E7" s="24">
        <v>15001</v>
      </c>
      <c r="F7" s="24">
        <v>20000</v>
      </c>
      <c r="G7" s="24">
        <f>SUM(E7:F7)</f>
        <v>35001</v>
      </c>
      <c r="H7" s="31"/>
    </row>
    <row r="8" spans="1:8">
      <c r="A8" s="26"/>
      <c r="B8" s="34" t="s">
        <v>311</v>
      </c>
      <c r="C8" s="22" t="s">
        <v>402</v>
      </c>
      <c r="D8" s="31" t="s">
        <v>326</v>
      </c>
      <c r="E8" s="24">
        <v>1025</v>
      </c>
      <c r="F8" s="24" t="s">
        <v>88</v>
      </c>
      <c r="G8" s="24">
        <f>SUM(E8:F8)</f>
        <v>1025</v>
      </c>
      <c r="H8" s="31"/>
    </row>
    <row r="9" spans="1:8" ht="7.95" customHeight="1">
      <c r="A9" s="26"/>
      <c r="B9" s="34"/>
      <c r="C9" s="22"/>
      <c r="D9" s="31"/>
      <c r="E9" s="24"/>
      <c r="F9" s="24"/>
      <c r="G9" s="24"/>
      <c r="H9" s="31"/>
    </row>
    <row r="10" spans="1:8" ht="15" customHeight="1">
      <c r="A10" s="26"/>
      <c r="B10" s="30" t="s">
        <v>330</v>
      </c>
      <c r="C10" s="32" t="s">
        <v>8</v>
      </c>
      <c r="D10" s="33"/>
      <c r="E10" s="25"/>
      <c r="F10" s="25"/>
      <c r="G10" s="25"/>
      <c r="H10" s="33"/>
    </row>
    <row r="11" spans="1:8" ht="15" customHeight="1">
      <c r="A11" s="26"/>
      <c r="B11" s="30"/>
      <c r="C11" s="32" t="s">
        <v>97</v>
      </c>
      <c r="D11" s="33" t="s">
        <v>44</v>
      </c>
      <c r="E11" s="399">
        <f>G40</f>
        <v>60837</v>
      </c>
      <c r="F11" s="383">
        <f>G49</f>
        <v>10000</v>
      </c>
      <c r="G11" s="399">
        <f>SUM(E11:F11)</f>
        <v>70837</v>
      </c>
      <c r="H11" s="824"/>
    </row>
    <row r="12" spans="1:8" ht="15" customHeight="1">
      <c r="A12" s="26"/>
      <c r="B12" s="34" t="s">
        <v>43</v>
      </c>
      <c r="C12" s="22" t="s">
        <v>312</v>
      </c>
      <c r="D12" s="35" t="s">
        <v>44</v>
      </c>
      <c r="E12" s="36">
        <f>SUM(E6:E11)</f>
        <v>1643108</v>
      </c>
      <c r="F12" s="36">
        <f>SUM(F6:F11)</f>
        <v>45000</v>
      </c>
      <c r="G12" s="36">
        <f>SUM(E12:F12)</f>
        <v>1688108</v>
      </c>
      <c r="H12" s="31"/>
    </row>
    <row r="13" spans="1:8" ht="7.95" customHeight="1">
      <c r="A13" s="26"/>
      <c r="B13" s="30"/>
      <c r="C13" s="22"/>
      <c r="D13" s="23"/>
      <c r="E13" s="23"/>
      <c r="F13" s="31"/>
      <c r="G13" s="23"/>
      <c r="H13" s="31"/>
    </row>
    <row r="14" spans="1:8">
      <c r="A14" s="26"/>
      <c r="B14" s="34" t="s">
        <v>397</v>
      </c>
      <c r="C14" s="22" t="s">
        <v>21</v>
      </c>
      <c r="D14" s="22"/>
      <c r="E14" s="22"/>
      <c r="F14" s="37"/>
      <c r="G14" s="22"/>
      <c r="H14" s="37"/>
    </row>
    <row r="15" spans="1:8" s="219" customFormat="1" ht="13.8" thickBot="1">
      <c r="A15" s="1292" t="s">
        <v>89</v>
      </c>
      <c r="B15" s="1292"/>
      <c r="C15" s="1292"/>
      <c r="D15" s="1292"/>
      <c r="E15" s="1292"/>
      <c r="F15" s="1292"/>
      <c r="G15" s="1292"/>
      <c r="H15" s="373"/>
    </row>
    <row r="16" spans="1:8" s="219" customFormat="1" ht="14.4" thickTop="1" thickBot="1">
      <c r="A16" s="38"/>
      <c r="B16" s="203"/>
      <c r="C16" s="203" t="s">
        <v>22</v>
      </c>
      <c r="D16" s="203"/>
      <c r="E16" s="203"/>
      <c r="F16" s="203"/>
      <c r="G16" s="39" t="s">
        <v>101</v>
      </c>
      <c r="H16" s="33"/>
    </row>
    <row r="17" spans="1:8" s="219" customFormat="1" ht="13.95" customHeight="1" thickTop="1">
      <c r="A17" s="151"/>
      <c r="B17" s="86"/>
      <c r="C17" s="480" t="s">
        <v>47</v>
      </c>
      <c r="D17" s="31"/>
      <c r="E17" s="31"/>
      <c r="F17" s="31"/>
      <c r="G17" s="24"/>
      <c r="H17" s="33"/>
    </row>
    <row r="18" spans="1:8" s="219" customFormat="1" ht="13.95" customHeight="1">
      <c r="A18" s="151" t="s">
        <v>48</v>
      </c>
      <c r="B18" s="148">
        <v>2401</v>
      </c>
      <c r="C18" s="103" t="s">
        <v>42</v>
      </c>
      <c r="D18" s="31"/>
      <c r="E18" s="31"/>
      <c r="F18" s="31"/>
      <c r="G18" s="24"/>
      <c r="H18" s="33"/>
    </row>
    <row r="19" spans="1:8" ht="13.95" customHeight="1">
      <c r="A19" s="151"/>
      <c r="B19" s="798">
        <v>1E-3</v>
      </c>
      <c r="C19" s="103" t="s">
        <v>49</v>
      </c>
    </row>
    <row r="20" spans="1:8" ht="13.95" customHeight="1">
      <c r="A20" s="151"/>
      <c r="B20" s="86">
        <v>16</v>
      </c>
      <c r="C20" s="104" t="s">
        <v>361</v>
      </c>
    </row>
    <row r="21" spans="1:8" ht="13.95" customHeight="1">
      <c r="A21" s="151"/>
      <c r="B21" s="86">
        <v>44</v>
      </c>
      <c r="C21" s="104" t="s">
        <v>51</v>
      </c>
      <c r="D21" s="229"/>
      <c r="E21" s="229"/>
      <c r="F21" s="228"/>
      <c r="G21" s="228"/>
    </row>
    <row r="22" spans="1:8" ht="13.95" customHeight="1">
      <c r="A22" s="151"/>
      <c r="B22" s="149" t="s">
        <v>362</v>
      </c>
      <c r="C22" s="104" t="s">
        <v>92</v>
      </c>
      <c r="D22" s="80"/>
      <c r="E22" s="603">
        <v>49920</v>
      </c>
      <c r="F22" s="870">
        <v>0</v>
      </c>
      <c r="G22" s="603">
        <f>SUM(E22:F22)</f>
        <v>49920</v>
      </c>
      <c r="H22" s="774" t="s">
        <v>165</v>
      </c>
    </row>
    <row r="23" spans="1:8" ht="13.95" customHeight="1">
      <c r="A23" s="82" t="s">
        <v>43</v>
      </c>
      <c r="B23" s="799">
        <v>44</v>
      </c>
      <c r="C23" s="623" t="s">
        <v>51</v>
      </c>
      <c r="D23" s="585"/>
      <c r="E23" s="603">
        <f>SUM(E21:E22)</f>
        <v>49920</v>
      </c>
      <c r="F23" s="870">
        <f>SUM(F21:F22)</f>
        <v>0</v>
      </c>
      <c r="G23" s="738">
        <f>SUM(G21:G22)</f>
        <v>49920</v>
      </c>
    </row>
    <row r="24" spans="1:8" ht="13.95" customHeight="1">
      <c r="A24" s="82" t="s">
        <v>43</v>
      </c>
      <c r="B24" s="799">
        <v>16</v>
      </c>
      <c r="C24" s="623" t="s">
        <v>361</v>
      </c>
      <c r="D24" s="603"/>
      <c r="E24" s="603">
        <f>E23</f>
        <v>49920</v>
      </c>
      <c r="F24" s="870">
        <f t="shared" ref="F24:G24" si="0">F23</f>
        <v>0</v>
      </c>
      <c r="G24" s="603">
        <f t="shared" si="0"/>
        <v>49920</v>
      </c>
    </row>
    <row r="25" spans="1:8" ht="13.95" customHeight="1">
      <c r="A25" s="82" t="s">
        <v>43</v>
      </c>
      <c r="B25" s="99">
        <v>1E-3</v>
      </c>
      <c r="C25" s="78" t="s">
        <v>49</v>
      </c>
      <c r="D25" s="603"/>
      <c r="E25" s="603">
        <f>E24</f>
        <v>49920</v>
      </c>
      <c r="F25" s="870">
        <f t="shared" ref="F25:G25" si="1">F24</f>
        <v>0</v>
      </c>
      <c r="G25" s="603">
        <f t="shared" si="1"/>
        <v>49920</v>
      </c>
    </row>
    <row r="26" spans="1:8" ht="7.95" customHeight="1">
      <c r="A26" s="82"/>
      <c r="B26" s="522"/>
      <c r="C26" s="78"/>
      <c r="F26" s="883"/>
    </row>
    <row r="27" spans="1:8" ht="13.95" customHeight="1">
      <c r="A27" s="82"/>
      <c r="B27" s="93">
        <v>0.8</v>
      </c>
      <c r="C27" s="78" t="s">
        <v>15</v>
      </c>
      <c r="F27" s="883"/>
    </row>
    <row r="28" spans="1:8" ht="13.95" customHeight="1">
      <c r="A28" s="82"/>
      <c r="B28" s="72">
        <v>16</v>
      </c>
      <c r="C28" s="623" t="s">
        <v>361</v>
      </c>
      <c r="F28" s="883"/>
    </row>
    <row r="29" spans="1:8" ht="13.95" customHeight="1">
      <c r="A29" s="82"/>
      <c r="B29" s="72" t="s">
        <v>648</v>
      </c>
      <c r="C29" s="623" t="s">
        <v>649</v>
      </c>
      <c r="E29" s="230">
        <v>10000</v>
      </c>
      <c r="F29" s="883">
        <v>0</v>
      </c>
      <c r="G29" s="229">
        <f>SUM(E29:F29)</f>
        <v>10000</v>
      </c>
    </row>
    <row r="30" spans="1:8" ht="13.95" customHeight="1">
      <c r="A30" s="741" t="s">
        <v>168</v>
      </c>
      <c r="B30" s="72" t="s">
        <v>674</v>
      </c>
      <c r="C30" s="623" t="s">
        <v>527</v>
      </c>
      <c r="D30" s="603"/>
      <c r="E30" s="603">
        <v>400</v>
      </c>
      <c r="F30" s="870">
        <v>0</v>
      </c>
      <c r="G30" s="603">
        <f>SUM(E30:F30)</f>
        <v>400</v>
      </c>
      <c r="H30" s="774" t="s">
        <v>166</v>
      </c>
    </row>
    <row r="31" spans="1:8" ht="13.95" customHeight="1">
      <c r="A31" s="82" t="s">
        <v>43</v>
      </c>
      <c r="B31" s="72">
        <v>16</v>
      </c>
      <c r="C31" s="623" t="s">
        <v>361</v>
      </c>
      <c r="D31" s="603"/>
      <c r="E31" s="603">
        <f>SUM(E29:E30)</f>
        <v>10400</v>
      </c>
      <c r="F31" s="870">
        <f t="shared" ref="F31:G31" si="2">SUM(F29:F30)</f>
        <v>0</v>
      </c>
      <c r="G31" s="603">
        <f t="shared" si="2"/>
        <v>10400</v>
      </c>
    </row>
    <row r="32" spans="1:8" ht="7.95" customHeight="1">
      <c r="A32" s="82"/>
      <c r="B32" s="93"/>
      <c r="C32" s="78"/>
      <c r="F32" s="883"/>
    </row>
    <row r="33" spans="1:8" ht="13.95" customHeight="1">
      <c r="A33" s="82"/>
      <c r="B33" s="72">
        <v>66</v>
      </c>
      <c r="C33" s="623" t="s">
        <v>363</v>
      </c>
      <c r="F33" s="883"/>
    </row>
    <row r="34" spans="1:8" ht="13.95" customHeight="1">
      <c r="A34" s="82"/>
      <c r="B34" s="72">
        <v>44</v>
      </c>
      <c r="C34" s="623" t="s">
        <v>51</v>
      </c>
      <c r="F34" s="883"/>
    </row>
    <row r="35" spans="1:8" ht="13.95" customHeight="1">
      <c r="A35" s="82"/>
      <c r="B35" s="132" t="s">
        <v>364</v>
      </c>
      <c r="C35" s="623" t="s">
        <v>365</v>
      </c>
      <c r="D35" s="603"/>
      <c r="E35" s="603">
        <v>517</v>
      </c>
      <c r="F35" s="870">
        <v>0</v>
      </c>
      <c r="G35" s="738">
        <f>SUM(E35:F35)</f>
        <v>517</v>
      </c>
      <c r="H35" s="774" t="s">
        <v>171</v>
      </c>
    </row>
    <row r="36" spans="1:8" ht="13.95" customHeight="1">
      <c r="A36" s="82" t="s">
        <v>43</v>
      </c>
      <c r="B36" s="72">
        <v>44</v>
      </c>
      <c r="C36" s="623" t="s">
        <v>51</v>
      </c>
      <c r="D36" s="603"/>
      <c r="E36" s="603">
        <f>E35</f>
        <v>517</v>
      </c>
      <c r="F36" s="870">
        <f t="shared" ref="F36:G37" si="3">F35</f>
        <v>0</v>
      </c>
      <c r="G36" s="603">
        <f t="shared" si="3"/>
        <v>517</v>
      </c>
    </row>
    <row r="37" spans="1:8" ht="13.95" customHeight="1">
      <c r="A37" s="82" t="s">
        <v>43</v>
      </c>
      <c r="B37" s="72">
        <v>66</v>
      </c>
      <c r="C37" s="623" t="s">
        <v>363</v>
      </c>
      <c r="D37" s="603"/>
      <c r="E37" s="603">
        <f>E36</f>
        <v>517</v>
      </c>
      <c r="F37" s="870">
        <f t="shared" si="3"/>
        <v>0</v>
      </c>
      <c r="G37" s="603">
        <f t="shared" si="3"/>
        <v>517</v>
      </c>
    </row>
    <row r="38" spans="1:8" ht="13.95" customHeight="1">
      <c r="A38" s="82" t="s">
        <v>43</v>
      </c>
      <c r="B38" s="93">
        <v>0.8</v>
      </c>
      <c r="C38" s="78" t="s">
        <v>15</v>
      </c>
      <c r="D38" s="603"/>
      <c r="E38" s="603">
        <f>E37+E31</f>
        <v>10917</v>
      </c>
      <c r="F38" s="870">
        <f t="shared" ref="F38:G38" si="4">F37+F31</f>
        <v>0</v>
      </c>
      <c r="G38" s="603">
        <f t="shared" si="4"/>
        <v>10917</v>
      </c>
    </row>
    <row r="39" spans="1:8" ht="13.95" customHeight="1">
      <c r="A39" s="82" t="s">
        <v>43</v>
      </c>
      <c r="B39" s="77">
        <v>2401</v>
      </c>
      <c r="C39" s="78" t="s">
        <v>42</v>
      </c>
      <c r="E39" s="230">
        <f>E38+E25</f>
        <v>60837</v>
      </c>
      <c r="F39" s="883">
        <f>F38+F25</f>
        <v>0</v>
      </c>
      <c r="G39" s="230">
        <f>G38+G25</f>
        <v>60837</v>
      </c>
    </row>
    <row r="40" spans="1:8" ht="13.95" customHeight="1">
      <c r="A40" s="136" t="s">
        <v>43</v>
      </c>
      <c r="B40" s="141"/>
      <c r="C40" s="88" t="s">
        <v>47</v>
      </c>
      <c r="D40" s="585"/>
      <c r="E40" s="585">
        <f>E39</f>
        <v>60837</v>
      </c>
      <c r="F40" s="871">
        <f t="shared" ref="F40:G40" si="5">F39</f>
        <v>0</v>
      </c>
      <c r="G40" s="585">
        <f t="shared" si="5"/>
        <v>60837</v>
      </c>
    </row>
    <row r="41" spans="1:8" ht="13.95" customHeight="1">
      <c r="A41" s="82"/>
      <c r="B41" s="72"/>
      <c r="C41" s="78" t="s">
        <v>9</v>
      </c>
      <c r="D41" s="743"/>
      <c r="E41" s="743"/>
      <c r="F41" s="965"/>
      <c r="G41" s="743"/>
    </row>
    <row r="42" spans="1:8" ht="13.95" customHeight="1">
      <c r="A42" s="82" t="s">
        <v>48</v>
      </c>
      <c r="B42" s="77">
        <v>4401</v>
      </c>
      <c r="C42" s="78" t="s">
        <v>645</v>
      </c>
      <c r="D42" s="229"/>
      <c r="E42" s="229"/>
      <c r="F42" s="926"/>
      <c r="G42" s="229"/>
    </row>
    <row r="43" spans="1:8" ht="13.95" customHeight="1">
      <c r="A43" s="82"/>
      <c r="B43" s="84">
        <v>0.8</v>
      </c>
      <c r="C43" s="78" t="s">
        <v>15</v>
      </c>
      <c r="D43" s="229"/>
      <c r="E43" s="229"/>
      <c r="F43" s="926"/>
      <c r="G43" s="229"/>
    </row>
    <row r="44" spans="1:8" ht="13.95" customHeight="1">
      <c r="A44" s="82"/>
      <c r="B44" s="799">
        <v>16</v>
      </c>
      <c r="C44" s="623" t="s">
        <v>361</v>
      </c>
      <c r="D44" s="229"/>
      <c r="E44" s="229"/>
      <c r="F44" s="926"/>
      <c r="G44" s="229"/>
    </row>
    <row r="45" spans="1:8" ht="13.95" customHeight="1">
      <c r="A45" s="72"/>
      <c r="B45" s="72" t="s">
        <v>646</v>
      </c>
      <c r="C45" s="623" t="s">
        <v>647</v>
      </c>
      <c r="D45" s="603"/>
      <c r="E45" s="603">
        <v>10000</v>
      </c>
      <c r="F45" s="870">
        <v>0</v>
      </c>
      <c r="G45" s="738">
        <f>SUM(E45:F45)</f>
        <v>10000</v>
      </c>
    </row>
    <row r="46" spans="1:8" ht="13.95" customHeight="1">
      <c r="A46" s="82" t="s">
        <v>43</v>
      </c>
      <c r="B46" s="799">
        <v>16</v>
      </c>
      <c r="C46" s="623" t="s">
        <v>361</v>
      </c>
      <c r="D46" s="603"/>
      <c r="E46" s="603">
        <f>E45</f>
        <v>10000</v>
      </c>
      <c r="F46" s="870">
        <f t="shared" ref="F46:G49" si="6">F45</f>
        <v>0</v>
      </c>
      <c r="G46" s="603">
        <f t="shared" si="6"/>
        <v>10000</v>
      </c>
    </row>
    <row r="47" spans="1:8" ht="13.95" customHeight="1">
      <c r="A47" s="82" t="s">
        <v>43</v>
      </c>
      <c r="B47" s="84">
        <v>0.8</v>
      </c>
      <c r="C47" s="78" t="s">
        <v>15</v>
      </c>
      <c r="D47" s="603"/>
      <c r="E47" s="603">
        <f>E46</f>
        <v>10000</v>
      </c>
      <c r="F47" s="870">
        <f t="shared" si="6"/>
        <v>0</v>
      </c>
      <c r="G47" s="603">
        <f t="shared" si="6"/>
        <v>10000</v>
      </c>
    </row>
    <row r="48" spans="1:8" ht="13.95" customHeight="1">
      <c r="A48" s="82" t="s">
        <v>43</v>
      </c>
      <c r="B48" s="77">
        <v>4401</v>
      </c>
      <c r="C48" s="78" t="s">
        <v>645</v>
      </c>
      <c r="D48" s="603"/>
      <c r="E48" s="603">
        <f>E47</f>
        <v>10000</v>
      </c>
      <c r="F48" s="870">
        <f t="shared" si="6"/>
        <v>0</v>
      </c>
      <c r="G48" s="603">
        <f t="shared" si="6"/>
        <v>10000</v>
      </c>
    </row>
    <row r="49" spans="1:8" ht="13.95" customHeight="1">
      <c r="A49" s="136" t="s">
        <v>43</v>
      </c>
      <c r="B49" s="95"/>
      <c r="C49" s="88" t="s">
        <v>9</v>
      </c>
      <c r="D49" s="585"/>
      <c r="E49" s="585">
        <f>E48</f>
        <v>10000</v>
      </c>
      <c r="F49" s="871">
        <f t="shared" si="6"/>
        <v>0</v>
      </c>
      <c r="G49" s="585">
        <f t="shared" si="6"/>
        <v>10000</v>
      </c>
    </row>
    <row r="50" spans="1:8" ht="13.95" customHeight="1">
      <c r="A50" s="136" t="s">
        <v>43</v>
      </c>
      <c r="B50" s="141"/>
      <c r="C50" s="134" t="s">
        <v>44</v>
      </c>
      <c r="D50" s="585"/>
      <c r="E50" s="585">
        <f>E40+E49</f>
        <v>70837</v>
      </c>
      <c r="F50" s="871">
        <f t="shared" ref="F50:G50" si="7">F40+F49</f>
        <v>0</v>
      </c>
      <c r="G50" s="585">
        <f t="shared" si="7"/>
        <v>70837</v>
      </c>
    </row>
    <row r="51" spans="1:8" ht="7.95" customHeight="1">
      <c r="A51" s="82"/>
      <c r="B51" s="77"/>
      <c r="C51" s="158"/>
      <c r="F51" s="230"/>
      <c r="G51" s="230"/>
    </row>
    <row r="52" spans="1:8">
      <c r="A52" s="602" t="s">
        <v>424</v>
      </c>
      <c r="B52" s="227"/>
      <c r="C52" s="830"/>
      <c r="D52" s="830"/>
      <c r="E52" s="830"/>
      <c r="F52" s="830"/>
      <c r="G52" s="830"/>
    </row>
    <row r="53" spans="1:8">
      <c r="A53" s="884" t="s">
        <v>165</v>
      </c>
      <c r="B53" s="602" t="s">
        <v>511</v>
      </c>
      <c r="C53" s="830"/>
      <c r="D53" s="830"/>
      <c r="E53" s="830"/>
      <c r="F53" s="830"/>
      <c r="G53" s="830"/>
    </row>
    <row r="54" spans="1:8" ht="27.6" customHeight="1">
      <c r="A54" s="741" t="s">
        <v>166</v>
      </c>
      <c r="B54" s="1302" t="s">
        <v>528</v>
      </c>
      <c r="C54" s="1302"/>
      <c r="D54" s="1302"/>
      <c r="E54" s="1302"/>
      <c r="F54" s="1302"/>
      <c r="G54" s="1302"/>
    </row>
    <row r="55" spans="1:8" s="767" customFormat="1">
      <c r="A55" s="935" t="s">
        <v>171</v>
      </c>
      <c r="B55" s="1319" t="s">
        <v>444</v>
      </c>
      <c r="C55" s="1319"/>
      <c r="D55" s="1319"/>
      <c r="E55" s="1319"/>
      <c r="F55" s="1319"/>
      <c r="G55" s="766"/>
      <c r="H55" s="935"/>
    </row>
    <row r="56" spans="1:8">
      <c r="A56" s="82"/>
      <c r="B56" s="77"/>
      <c r="C56" s="158"/>
    </row>
    <row r="57" spans="1:8">
      <c r="A57" s="82"/>
      <c r="B57" s="77"/>
      <c r="C57" s="158"/>
      <c r="D57" s="229"/>
      <c r="E57" s="229"/>
      <c r="F57" s="228"/>
      <c r="G57" s="228"/>
      <c r="H57" s="330"/>
    </row>
    <row r="58" spans="1:8">
      <c r="C58" s="228"/>
      <c r="D58" s="991"/>
      <c r="E58" s="382"/>
      <c r="F58" s="991"/>
      <c r="G58" s="382"/>
      <c r="H58" s="330"/>
    </row>
    <row r="59" spans="1:8">
      <c r="C59" s="228"/>
      <c r="D59" s="650"/>
      <c r="E59" s="229"/>
      <c r="F59" s="228"/>
      <c r="G59" s="228"/>
      <c r="H59" s="330"/>
    </row>
    <row r="60" spans="1:8">
      <c r="C60" s="228"/>
      <c r="D60" s="229"/>
      <c r="E60" s="229"/>
      <c r="F60" s="228"/>
      <c r="G60" s="228"/>
      <c r="H60" s="330"/>
    </row>
    <row r="61" spans="1:8">
      <c r="C61" s="228"/>
      <c r="D61" s="229"/>
      <c r="E61" s="229"/>
      <c r="F61" s="228"/>
      <c r="G61" s="228"/>
      <c r="H61" s="330"/>
    </row>
    <row r="62" spans="1:8">
      <c r="C62" s="228"/>
      <c r="D62" s="229"/>
      <c r="E62" s="229"/>
      <c r="F62" s="228"/>
      <c r="G62" s="228"/>
      <c r="H62" s="330"/>
    </row>
  </sheetData>
  <autoFilter ref="A16:H18">
    <filterColumn colId="7"/>
  </autoFilter>
  <customSheetViews>
    <customSheetView guid="{C5F44875-2256-4473-BD8B-FE5F322CC657}" scale="115" showPageBreaks="1" printArea="1" showAutoFilter="1" view="pageBreakPreview">
      <selection activeCell="F8" sqref="F8"/>
      <rowBreaks count="1" manualBreakCount="1">
        <brk id="36" max="9" man="1"/>
      </rowBreaks>
      <pageMargins left="0.78740157480314965" right="0.78740157480314965" top="0.78740157480314965" bottom="4.1338582677165361" header="0.51181102362204722" footer="3.5433070866141736"/>
      <printOptions horizontalCentered="1"/>
      <pageSetup paperSize="9" scale="95" firstPageNumber="26" orientation="portrait" blackAndWhite="1" useFirstPageNumber="1" r:id="rId1"/>
      <headerFooter alignWithMargins="0">
        <oddHeader xml:space="preserve">&amp;C   </oddHeader>
        <oddFooter>&amp;C&amp;"Times New Roman,Bold" &amp;P</oddFooter>
      </headerFooter>
      <autoFilter ref="A13:AE38">
        <filterColumn colId="7"/>
      </autoFilter>
    </customSheetView>
    <customSheetView guid="{A48B2B02-857B-4E03-8EC3-B83BCD408191}" scale="115" showPageBreaks="1" printArea="1" showAutoFilter="1" view="pageBreakPreview" topLeftCell="A184">
      <selection activeCell="G18" sqref="G18"/>
      <rowBreaks count="1" manualBreakCount="1">
        <brk id="36" max="9" man="1"/>
      </rowBreaks>
      <pageMargins left="0.78740157480314965" right="0.78740157480314965" top="0.78740157480314965" bottom="4.1338582677165361" header="0.51181102362204722" footer="3.5433070866141736"/>
      <printOptions horizontalCentered="1"/>
      <pageSetup paperSize="9" scale="95" firstPageNumber="26" orientation="portrait" blackAndWhite="1" useFirstPageNumber="1" r:id="rId2"/>
      <headerFooter alignWithMargins="0">
        <oddHeader xml:space="preserve">&amp;C   </oddHeader>
        <oddFooter>&amp;C&amp;"Times New Roman,Bold" &amp;P</oddFooter>
      </headerFooter>
      <autoFilter ref="A13:AE38">
        <filterColumn colId="7"/>
      </autoFilter>
    </customSheetView>
  </customSheetViews>
  <mergeCells count="6">
    <mergeCell ref="A1:G1"/>
    <mergeCell ref="A2:G2"/>
    <mergeCell ref="A15:G15"/>
    <mergeCell ref="B55:F55"/>
    <mergeCell ref="B54:G54"/>
    <mergeCell ref="A3:G3"/>
  </mergeCells>
  <printOptions horizontalCentered="1"/>
  <pageMargins left="0.6692913385826772" right="0.6692913385826772" top="0.6692913385826772" bottom="3.7401574803149606" header="0.51181102362204722" footer="3.1496062992125986"/>
  <pageSetup paperSize="9" scale="90" firstPageNumber="18" orientation="portrait" blackAndWhite="1" useFirstPageNumber="1" r:id="rId3"/>
  <headerFooter alignWithMargins="0">
    <oddHeader xml:space="preserve">&amp;C   </oddHeader>
    <oddFooter>&amp;C&amp;"Times New Roman,Bold" &amp;P</oddFooter>
  </headerFooter>
</worksheet>
</file>

<file path=xl/worksheets/sheet14.xml><?xml version="1.0" encoding="utf-8"?>
<worksheet xmlns="http://schemas.openxmlformats.org/spreadsheetml/2006/main" xmlns:r="http://schemas.openxmlformats.org/officeDocument/2006/relationships">
  <sheetPr syncVertical="1" syncRef="A1" transitionEvaluation="1" codeName="Sheet18">
    <tabColor rgb="FF00B050"/>
  </sheetPr>
  <dimension ref="A1:H35"/>
  <sheetViews>
    <sheetView view="pageBreakPreview" zoomScaleSheetLayoutView="100" workbookViewId="0">
      <selection activeCell="E16" sqref="E16:F16"/>
    </sheetView>
  </sheetViews>
  <sheetFormatPr defaultColWidth="11" defaultRowHeight="13.2"/>
  <cols>
    <col min="1" max="1" width="6.44140625" style="284" customWidth="1"/>
    <col min="2" max="2" width="7.6640625" style="286" customWidth="1"/>
    <col min="3" max="3" width="38.6640625" style="227" customWidth="1"/>
    <col min="4" max="4" width="6.6640625" style="230" customWidth="1"/>
    <col min="5" max="5" width="9.44140625" style="230" customWidth="1"/>
    <col min="6" max="6" width="9.88671875" style="227" customWidth="1"/>
    <col min="7" max="7" width="9" style="227" customWidth="1"/>
    <col min="8" max="8" width="3.33203125" style="227" customWidth="1"/>
    <col min="9" max="9" width="11.5546875" style="227" customWidth="1"/>
    <col min="10" max="16384" width="11" style="227"/>
  </cols>
  <sheetData>
    <row r="1" spans="1:8">
      <c r="A1" s="1321" t="s">
        <v>78</v>
      </c>
      <c r="B1" s="1321"/>
      <c r="C1" s="1321"/>
      <c r="D1" s="1321"/>
      <c r="E1" s="1321"/>
      <c r="F1" s="1321"/>
      <c r="G1" s="1321"/>
      <c r="H1" s="1175"/>
    </row>
    <row r="2" spans="1:8">
      <c r="A2" s="1320" t="s">
        <v>79</v>
      </c>
      <c r="B2" s="1320"/>
      <c r="C2" s="1320"/>
      <c r="D2" s="1320"/>
      <c r="E2" s="1320"/>
      <c r="F2" s="1320"/>
      <c r="G2" s="1320"/>
      <c r="H2" s="1174"/>
    </row>
    <row r="3" spans="1:8" ht="28.5" customHeight="1">
      <c r="A3" s="1298" t="s">
        <v>601</v>
      </c>
      <c r="B3" s="1298"/>
      <c r="C3" s="1298"/>
      <c r="D3" s="1298"/>
      <c r="E3" s="1298"/>
      <c r="F3" s="1298"/>
      <c r="G3" s="1298"/>
      <c r="H3" s="1153"/>
    </row>
    <row r="4" spans="1:8" ht="9" customHeight="1">
      <c r="A4" s="26"/>
      <c r="B4" s="1291"/>
      <c r="C4" s="1291"/>
      <c r="D4" s="1291"/>
      <c r="E4" s="1291"/>
      <c r="F4" s="1291"/>
      <c r="G4" s="1291"/>
      <c r="H4" s="1154"/>
    </row>
    <row r="5" spans="1:8">
      <c r="A5" s="26"/>
      <c r="B5" s="22"/>
      <c r="C5" s="22"/>
      <c r="D5" s="28"/>
      <c r="E5" s="29" t="s">
        <v>3</v>
      </c>
      <c r="F5" s="29" t="s">
        <v>4</v>
      </c>
      <c r="G5" s="29" t="s">
        <v>101</v>
      </c>
      <c r="H5" s="25"/>
    </row>
    <row r="6" spans="1:8">
      <c r="A6" s="26"/>
      <c r="B6" s="34" t="s">
        <v>5</v>
      </c>
      <c r="C6" s="22" t="s">
        <v>6</v>
      </c>
      <c r="D6" s="31" t="s">
        <v>44</v>
      </c>
      <c r="E6" s="24">
        <v>613178</v>
      </c>
      <c r="F6" s="24">
        <v>137220</v>
      </c>
      <c r="G6" s="24">
        <f>SUM(E6:F6)</f>
        <v>750398</v>
      </c>
      <c r="H6" s="24"/>
    </row>
    <row r="7" spans="1:8" ht="14.25" customHeight="1">
      <c r="A7" s="26"/>
      <c r="B7" s="34" t="s">
        <v>7</v>
      </c>
      <c r="C7" s="22" t="s">
        <v>309</v>
      </c>
      <c r="D7" s="31" t="s">
        <v>44</v>
      </c>
      <c r="E7" s="24">
        <v>2240</v>
      </c>
      <c r="F7" s="24" t="s">
        <v>88</v>
      </c>
      <c r="G7" s="24">
        <f>SUM(E7:F7)</f>
        <v>2240</v>
      </c>
      <c r="H7" s="24"/>
    </row>
    <row r="8" spans="1:8" ht="14.25" customHeight="1">
      <c r="A8" s="26"/>
      <c r="B8" s="34"/>
      <c r="C8" s="22"/>
      <c r="D8" s="31"/>
      <c r="E8" s="24"/>
      <c r="F8" s="24"/>
      <c r="G8" s="24"/>
      <c r="H8" s="24"/>
    </row>
    <row r="9" spans="1:8">
      <c r="A9" s="26"/>
      <c r="B9" s="30" t="s">
        <v>311</v>
      </c>
      <c r="C9" s="32" t="s">
        <v>8</v>
      </c>
      <c r="D9" s="33"/>
      <c r="E9" s="25"/>
      <c r="F9" s="25"/>
      <c r="G9" s="25"/>
      <c r="H9" s="25"/>
    </row>
    <row r="10" spans="1:8">
      <c r="A10" s="26"/>
      <c r="B10" s="30"/>
      <c r="C10" s="32" t="s">
        <v>97</v>
      </c>
      <c r="D10" s="33" t="s">
        <v>44</v>
      </c>
      <c r="E10" s="399">
        <f>G27</f>
        <v>122</v>
      </c>
      <c r="F10" s="167">
        <v>0</v>
      </c>
      <c r="G10" s="25">
        <f>SUM(E10:F10)</f>
        <v>122</v>
      </c>
      <c r="H10" s="25"/>
    </row>
    <row r="11" spans="1:8">
      <c r="A11" s="26"/>
      <c r="B11" s="34" t="s">
        <v>43</v>
      </c>
      <c r="C11" s="22" t="s">
        <v>312</v>
      </c>
      <c r="D11" s="35" t="s">
        <v>44</v>
      </c>
      <c r="E11" s="36">
        <f>SUM(E6:E10)</f>
        <v>615540</v>
      </c>
      <c r="F11" s="36">
        <f>SUM(F6:F10)</f>
        <v>137220</v>
      </c>
      <c r="G11" s="36">
        <f>SUM(E11:F11)</f>
        <v>752760</v>
      </c>
      <c r="H11" s="24"/>
    </row>
    <row r="12" spans="1:8">
      <c r="A12" s="26"/>
      <c r="B12" s="30"/>
      <c r="C12" s="22"/>
      <c r="D12" s="23"/>
      <c r="E12" s="23"/>
      <c r="F12" s="31"/>
      <c r="G12" s="23"/>
      <c r="H12" s="23"/>
    </row>
    <row r="13" spans="1:8">
      <c r="A13" s="24"/>
      <c r="B13" s="393" t="s">
        <v>330</v>
      </c>
      <c r="C13" s="23" t="s">
        <v>21</v>
      </c>
      <c r="D13" s="23"/>
      <c r="E13" s="23"/>
      <c r="F13" s="31"/>
      <c r="G13" s="23"/>
      <c r="H13" s="23"/>
    </row>
    <row r="14" spans="1:8" s="219" customFormat="1" ht="9.6" customHeight="1">
      <c r="A14" s="220"/>
      <c r="B14" s="221"/>
      <c r="C14" s="218"/>
      <c r="D14" s="368"/>
      <c r="E14" s="368"/>
      <c r="F14" s="368"/>
      <c r="G14" s="368"/>
      <c r="H14" s="368"/>
    </row>
    <row r="15" spans="1:8" s="219" customFormat="1" ht="13.2" customHeight="1" thickBot="1">
      <c r="A15" s="38"/>
      <c r="B15" s="1292" t="s">
        <v>89</v>
      </c>
      <c r="C15" s="1292"/>
      <c r="D15" s="1292"/>
      <c r="E15" s="1292"/>
      <c r="F15" s="1292"/>
      <c r="G15" s="1292"/>
      <c r="H15" s="388"/>
    </row>
    <row r="16" spans="1:8" s="219" customFormat="1" ht="14.4" thickTop="1" thickBot="1">
      <c r="A16" s="38"/>
      <c r="B16" s="203"/>
      <c r="C16" s="203" t="s">
        <v>22</v>
      </c>
      <c r="D16" s="203"/>
      <c r="E16" s="203"/>
      <c r="F16" s="203"/>
      <c r="G16" s="39" t="s">
        <v>101</v>
      </c>
      <c r="H16" s="25"/>
    </row>
    <row r="17" spans="1:8" s="70" customFormat="1" ht="15" customHeight="1" thickTop="1">
      <c r="A17" s="1163"/>
      <c r="B17" s="72"/>
      <c r="C17" s="78" t="s">
        <v>47</v>
      </c>
      <c r="D17" s="75"/>
      <c r="E17" s="466"/>
      <c r="F17" s="466"/>
      <c r="G17" s="75"/>
      <c r="H17" s="75"/>
    </row>
    <row r="18" spans="1:8" s="70" customFormat="1" ht="15" customHeight="1">
      <c r="A18" s="1163" t="s">
        <v>48</v>
      </c>
      <c r="B18" s="77">
        <v>2851</v>
      </c>
      <c r="C18" s="78" t="s">
        <v>67</v>
      </c>
      <c r="D18" s="208"/>
      <c r="E18" s="206"/>
      <c r="F18" s="206"/>
      <c r="G18" s="206"/>
      <c r="H18" s="206"/>
    </row>
    <row r="19" spans="1:8" ht="15" customHeight="1">
      <c r="A19" s="1163"/>
      <c r="B19" s="84">
        <v>0.2</v>
      </c>
      <c r="C19" s="78" t="s">
        <v>251</v>
      </c>
    </row>
    <row r="20" spans="1:8" ht="15" customHeight="1">
      <c r="A20" s="1163"/>
      <c r="B20" s="72">
        <v>68</v>
      </c>
      <c r="C20" s="623" t="s">
        <v>252</v>
      </c>
    </row>
    <row r="21" spans="1:8" ht="15" customHeight="1">
      <c r="A21" s="1163"/>
      <c r="B21" s="72">
        <v>61</v>
      </c>
      <c r="C21" s="623" t="s">
        <v>253</v>
      </c>
    </row>
    <row r="22" spans="1:8" ht="15" customHeight="1">
      <c r="A22" s="72"/>
      <c r="B22" s="96" t="s">
        <v>317</v>
      </c>
      <c r="C22" s="623" t="s">
        <v>91</v>
      </c>
      <c r="D22" s="603"/>
      <c r="E22" s="603">
        <v>122</v>
      </c>
      <c r="F22" s="870">
        <v>0</v>
      </c>
      <c r="G22" s="738">
        <f>SUM(E22:F22)</f>
        <v>122</v>
      </c>
      <c r="H22" s="227" t="s">
        <v>165</v>
      </c>
    </row>
    <row r="23" spans="1:8" ht="15" customHeight="1">
      <c r="A23" s="1163" t="s">
        <v>43</v>
      </c>
      <c r="B23" s="72">
        <v>61</v>
      </c>
      <c r="C23" s="623" t="s">
        <v>253</v>
      </c>
      <c r="D23" s="603"/>
      <c r="E23" s="603">
        <f>SUM(E22:E22)</f>
        <v>122</v>
      </c>
      <c r="F23" s="870">
        <f>SUM(F22:F22)</f>
        <v>0</v>
      </c>
      <c r="G23" s="738">
        <f>SUM(G22:G22)</f>
        <v>122</v>
      </c>
    </row>
    <row r="24" spans="1:8" ht="15" customHeight="1">
      <c r="A24" s="1163" t="s">
        <v>43</v>
      </c>
      <c r="B24" s="72">
        <v>68</v>
      </c>
      <c r="C24" s="623" t="s">
        <v>252</v>
      </c>
      <c r="D24" s="603"/>
      <c r="E24" s="603">
        <f>E23</f>
        <v>122</v>
      </c>
      <c r="F24" s="870">
        <f t="shared" ref="F24:G28" si="0">F23</f>
        <v>0</v>
      </c>
      <c r="G24" s="603">
        <f t="shared" si="0"/>
        <v>122</v>
      </c>
    </row>
    <row r="25" spans="1:8" ht="15" customHeight="1">
      <c r="A25" s="1163" t="s">
        <v>43</v>
      </c>
      <c r="B25" s="84">
        <v>0.2</v>
      </c>
      <c r="C25" s="78" t="s">
        <v>251</v>
      </c>
      <c r="D25" s="603"/>
      <c r="E25" s="603">
        <f>E24</f>
        <v>122</v>
      </c>
      <c r="F25" s="870">
        <f t="shared" si="0"/>
        <v>0</v>
      </c>
      <c r="G25" s="603">
        <f t="shared" si="0"/>
        <v>122</v>
      </c>
    </row>
    <row r="26" spans="1:8" ht="15" customHeight="1">
      <c r="A26" s="623" t="s">
        <v>43</v>
      </c>
      <c r="B26" s="77">
        <v>2851</v>
      </c>
      <c r="C26" s="78" t="s">
        <v>67</v>
      </c>
      <c r="D26" s="603"/>
      <c r="E26" s="603">
        <f>E25</f>
        <v>122</v>
      </c>
      <c r="F26" s="870">
        <f t="shared" si="0"/>
        <v>0</v>
      </c>
      <c r="G26" s="603">
        <f t="shared" si="0"/>
        <v>122</v>
      </c>
    </row>
    <row r="27" spans="1:8" ht="15" customHeight="1">
      <c r="A27" s="87" t="s">
        <v>43</v>
      </c>
      <c r="B27" s="95"/>
      <c r="C27" s="88" t="s">
        <v>47</v>
      </c>
      <c r="D27" s="585"/>
      <c r="E27" s="585">
        <f>E26</f>
        <v>122</v>
      </c>
      <c r="F27" s="871">
        <f t="shared" si="0"/>
        <v>0</v>
      </c>
      <c r="G27" s="585">
        <f t="shared" si="0"/>
        <v>122</v>
      </c>
    </row>
    <row r="28" spans="1:8" ht="15" customHeight="1">
      <c r="A28" s="87" t="s">
        <v>43</v>
      </c>
      <c r="B28" s="95"/>
      <c r="C28" s="88" t="s">
        <v>44</v>
      </c>
      <c r="D28" s="585"/>
      <c r="E28" s="585">
        <f>E27</f>
        <v>122</v>
      </c>
      <c r="F28" s="871">
        <f t="shared" si="0"/>
        <v>0</v>
      </c>
      <c r="G28" s="585">
        <f t="shared" si="0"/>
        <v>122</v>
      </c>
    </row>
    <row r="29" spans="1:8">
      <c r="A29" s="1163"/>
      <c r="B29" s="72"/>
      <c r="C29" s="78"/>
      <c r="D29" s="743"/>
      <c r="E29" s="743"/>
      <c r="F29" s="743"/>
      <c r="G29" s="743"/>
    </row>
    <row r="30" spans="1:8">
      <c r="A30" s="469" t="s">
        <v>564</v>
      </c>
      <c r="B30" s="439"/>
      <c r="C30" s="658"/>
      <c r="D30" s="229"/>
      <c r="E30" s="229"/>
      <c r="F30" s="229"/>
      <c r="G30" s="229"/>
    </row>
    <row r="31" spans="1:8">
      <c r="A31" s="1163"/>
      <c r="B31" s="72"/>
      <c r="C31" s="78"/>
      <c r="D31" s="229"/>
      <c r="E31" s="229"/>
      <c r="F31" s="229"/>
      <c r="G31" s="229"/>
    </row>
    <row r="32" spans="1:8">
      <c r="A32" s="1163"/>
      <c r="B32" s="72"/>
      <c r="C32" s="78"/>
      <c r="D32" s="229"/>
      <c r="E32" s="229"/>
      <c r="F32" s="228"/>
      <c r="G32" s="228"/>
    </row>
    <row r="33" spans="1:8">
      <c r="A33" s="1163"/>
      <c r="B33" s="72"/>
      <c r="C33" s="78"/>
      <c r="D33" s="229"/>
      <c r="E33" s="229"/>
      <c r="F33" s="228"/>
      <c r="G33" s="228"/>
      <c r="H33" s="228"/>
    </row>
    <row r="34" spans="1:8">
      <c r="C34" s="228"/>
      <c r="D34" s="991"/>
      <c r="E34" s="382"/>
      <c r="F34" s="991"/>
      <c r="G34" s="382"/>
      <c r="H34" s="228"/>
    </row>
    <row r="35" spans="1:8">
      <c r="C35" s="228"/>
      <c r="D35" s="292"/>
      <c r="E35" s="292"/>
      <c r="F35" s="292"/>
      <c r="G35" s="292"/>
      <c r="H35" s="228"/>
    </row>
  </sheetData>
  <autoFilter ref="A16:H18">
    <filterColumn colId="7"/>
  </autoFilter>
  <customSheetViews>
    <customSheetView guid="{C5F44875-2256-4473-BD8B-FE5F322CC657}" scale="120" showPageBreaks="1" printArea="1" showAutoFilter="1" view="pageBreakPreview">
      <selection activeCell="F23" sqref="F23"/>
      <rowBreaks count="1" manualBreakCount="1">
        <brk id="37" max="9" man="1"/>
      </rowBreaks>
      <pageMargins left="0.78740157480314965" right="0.78740157480314965" top="0.78740157480314965" bottom="4.1338582677165361" header="0.51181102362204722" footer="3.8582677165354333"/>
      <printOptions horizontalCentered="1"/>
      <pageSetup paperSize="9" scale="95" firstPageNumber="28" orientation="portrait" blackAndWhite="1" useFirstPageNumber="1" r:id="rId1"/>
      <headerFooter alignWithMargins="0">
        <oddHeader xml:space="preserve">&amp;C   </oddHeader>
        <oddFooter>&amp;C&amp;"Times New Roman,Bold"&amp;P</oddFooter>
      </headerFooter>
      <autoFilter ref="A15:T51">
        <filterColumn colId="7"/>
      </autoFilter>
    </customSheetView>
    <customSheetView guid="{A48B2B02-857B-4E03-8EC3-B83BCD408191}" scale="120" showPageBreaks="1" printArea="1" showAutoFilter="1" hiddenColumns="1" view="pageBreakPreview" topLeftCell="A189">
      <selection activeCell="E21" sqref="E21:F25 E34:F38 E45:F45 E49:F49 E55:F57 E61:F62 E66:F67 E71:F72 E76:F82 E87:F87 E91:F91 E95:F95 E99:F99 E103:F103 E107:F107 E113:F117 E121:F122 E128:F128 E135:F137 E141:F143 E154:F154 E166:F166 E170:F170 E174:F174 E178:F178 E182:F182 E190:F190"/>
      <rowBreaks count="1" manualBreakCount="1">
        <brk id="37" max="9" man="1"/>
      </rowBreaks>
      <pageMargins left="0.78740157480314965" right="0.78740157480314965" top="0.78740157480314965" bottom="4.1338582677165361" header="0.51181102362204722" footer="3.8582677165354333"/>
      <printOptions horizontalCentered="1"/>
      <pageSetup paperSize="9" scale="95" firstPageNumber="28" orientation="portrait" blackAndWhite="1" useFirstPageNumber="1" r:id="rId2"/>
      <headerFooter alignWithMargins="0">
        <oddHeader xml:space="preserve">&amp;C   </oddHeader>
        <oddFooter>&amp;C&amp;"Times New Roman,Bold"&amp;P</oddFooter>
      </headerFooter>
      <autoFilter ref="A15:V51">
        <filterColumn colId="4"/>
        <filterColumn colId="5"/>
        <filterColumn colId="9"/>
      </autoFilter>
    </customSheetView>
  </customSheetViews>
  <mergeCells count="5">
    <mergeCell ref="A2:G2"/>
    <mergeCell ref="A1:G1"/>
    <mergeCell ref="B4:G4"/>
    <mergeCell ref="B15:G15"/>
    <mergeCell ref="A3:G3"/>
  </mergeCells>
  <printOptions horizontalCentered="1"/>
  <pageMargins left="0.6692913385826772" right="0.6692913385826772" top="0.6692913385826772" bottom="3.7401574803149606" header="0.51181102362204722" footer="3.1496062992125986"/>
  <pageSetup paperSize="9" scale="90" firstPageNumber="19" orientation="portrait" blackAndWhite="1" useFirstPageNumber="1" r:id="rId3"/>
  <headerFooter alignWithMargins="0">
    <oddHeader xml:space="preserve">&amp;C   </oddHeader>
    <oddFooter>&amp;C&amp;"Times New Roman,Bold"&amp;P</oddFooter>
  </headerFooter>
</worksheet>
</file>

<file path=xl/worksheets/sheet15.xml><?xml version="1.0" encoding="utf-8"?>
<worksheet xmlns="http://schemas.openxmlformats.org/spreadsheetml/2006/main" xmlns:r="http://schemas.openxmlformats.org/officeDocument/2006/relationships">
  <sheetPr syncVertical="1" syncRef="B1" transitionEvaluation="1">
    <tabColor rgb="FF00B050"/>
  </sheetPr>
  <dimension ref="A1:H51"/>
  <sheetViews>
    <sheetView view="pageBreakPreview" topLeftCell="B1" zoomScaleNormal="85" zoomScaleSheetLayoutView="100" workbookViewId="0">
      <selection activeCell="E16" sqref="E16:F16"/>
    </sheetView>
  </sheetViews>
  <sheetFormatPr defaultColWidth="11" defaultRowHeight="13.2"/>
  <cols>
    <col min="1" max="1" width="6.44140625" style="735" customWidth="1"/>
    <col min="2" max="2" width="8.109375" style="151" customWidth="1"/>
    <col min="3" max="3" width="34.5546875" style="70" customWidth="1"/>
    <col min="4" max="4" width="8.5546875" style="83" customWidth="1"/>
    <col min="5" max="5" width="9.44140625" style="83" customWidth="1"/>
    <col min="6" max="6" width="12.109375" style="70" customWidth="1"/>
    <col min="7" max="7" width="8.88671875" style="70" customWidth="1"/>
    <col min="8" max="8" width="3.5546875" style="70" customWidth="1"/>
    <col min="9" max="16384" width="11" style="70"/>
  </cols>
  <sheetData>
    <row r="1" spans="1:8" s="166" customFormat="1" ht="15" customHeight="1">
      <c r="A1" s="1322" t="s">
        <v>254</v>
      </c>
      <c r="B1" s="1322"/>
      <c r="C1" s="1322"/>
      <c r="D1" s="1322"/>
      <c r="E1" s="1322"/>
      <c r="F1" s="1322"/>
      <c r="G1" s="1322"/>
      <c r="H1" s="979"/>
    </row>
    <row r="2" spans="1:8" s="166" customFormat="1" ht="15" customHeight="1">
      <c r="A2" s="1322" t="s">
        <v>255</v>
      </c>
      <c r="B2" s="1322"/>
      <c r="C2" s="1322"/>
      <c r="D2" s="1322"/>
      <c r="E2" s="1322"/>
      <c r="F2" s="1322"/>
      <c r="G2" s="1322"/>
      <c r="H2" s="979"/>
    </row>
    <row r="3" spans="1:8" s="166" customFormat="1" ht="27.75" customHeight="1">
      <c r="B3" s="1286" t="s">
        <v>406</v>
      </c>
      <c r="C3" s="1286"/>
      <c r="D3" s="1286"/>
      <c r="E3" s="1286"/>
      <c r="F3" s="1286"/>
      <c r="G3" s="1286"/>
      <c r="H3" s="753"/>
    </row>
    <row r="4" spans="1:8" ht="13.8">
      <c r="A4" s="26"/>
      <c r="B4" s="1291"/>
      <c r="C4" s="1291"/>
      <c r="D4" s="1291"/>
      <c r="E4" s="1291"/>
      <c r="F4" s="1291"/>
      <c r="G4" s="1291"/>
      <c r="H4" s="970"/>
    </row>
    <row r="5" spans="1:8" ht="14.1" customHeight="1">
      <c r="A5" s="26"/>
      <c r="B5" s="22"/>
      <c r="C5" s="22"/>
      <c r="D5" s="28"/>
      <c r="E5" s="29" t="s">
        <v>3</v>
      </c>
      <c r="F5" s="29" t="s">
        <v>4</v>
      </c>
      <c r="G5" s="29" t="s">
        <v>101</v>
      </c>
      <c r="H5" s="25"/>
    </row>
    <row r="6" spans="1:8" ht="16.95" customHeight="1">
      <c r="A6" s="26"/>
      <c r="B6" s="34" t="s">
        <v>5</v>
      </c>
      <c r="C6" s="22" t="s">
        <v>6</v>
      </c>
      <c r="D6" s="31" t="s">
        <v>44</v>
      </c>
      <c r="E6" s="24">
        <v>131636</v>
      </c>
      <c r="F6" s="389">
        <v>0</v>
      </c>
      <c r="G6" s="24">
        <f>SUM(E6:F6)</f>
        <v>131636</v>
      </c>
      <c r="H6" s="24"/>
    </row>
    <row r="7" spans="1:8" ht="12" customHeight="1">
      <c r="A7" s="26"/>
      <c r="B7" s="34" t="s">
        <v>7</v>
      </c>
      <c r="C7" s="22" t="s">
        <v>402</v>
      </c>
      <c r="D7" s="31" t="s">
        <v>326</v>
      </c>
      <c r="E7" s="24">
        <v>15000</v>
      </c>
      <c r="F7" s="389">
        <v>0</v>
      </c>
      <c r="G7" s="24">
        <v>15000</v>
      </c>
      <c r="H7" s="24"/>
    </row>
    <row r="8" spans="1:8" ht="12" customHeight="1">
      <c r="A8" s="26"/>
      <c r="B8" s="34"/>
      <c r="C8" s="22"/>
      <c r="D8" s="31"/>
      <c r="E8" s="24"/>
      <c r="F8" s="389"/>
      <c r="G8" s="24"/>
      <c r="H8" s="24"/>
    </row>
    <row r="9" spans="1:8" s="166" customFormat="1" ht="14.4" customHeight="1">
      <c r="A9" s="462"/>
      <c r="B9" s="636" t="s">
        <v>311</v>
      </c>
      <c r="C9" s="637" t="s">
        <v>8</v>
      </c>
      <c r="D9" s="638"/>
      <c r="E9" s="634"/>
      <c r="F9" s="765"/>
      <c r="G9" s="634"/>
      <c r="H9" s="634"/>
    </row>
    <row r="10" spans="1:8" s="166" customFormat="1" ht="14.4" customHeight="1">
      <c r="A10" s="462"/>
      <c r="B10" s="636"/>
      <c r="C10" s="637" t="s">
        <v>97</v>
      </c>
      <c r="D10" s="638" t="s">
        <v>44</v>
      </c>
      <c r="E10" s="862">
        <f>G30</f>
        <v>14364</v>
      </c>
      <c r="F10" s="755">
        <f>G42</f>
        <v>1000</v>
      </c>
      <c r="G10" s="634">
        <f>SUM(E10:F10)</f>
        <v>15364</v>
      </c>
      <c r="H10" s="634"/>
    </row>
    <row r="11" spans="1:8" s="166" customFormat="1" ht="14.4" customHeight="1">
      <c r="A11" s="462"/>
      <c r="B11" s="975" t="s">
        <v>43</v>
      </c>
      <c r="C11" s="639" t="s">
        <v>315</v>
      </c>
      <c r="D11" s="463" t="s">
        <v>44</v>
      </c>
      <c r="E11" s="464">
        <f>SUM(E6:E10)</f>
        <v>161000</v>
      </c>
      <c r="F11" s="886">
        <f>SUM(F6:F10)</f>
        <v>1000</v>
      </c>
      <c r="G11" s="464">
        <f>SUM(E11:F11)</f>
        <v>162000</v>
      </c>
      <c r="H11" s="537"/>
    </row>
    <row r="12" spans="1:8" ht="14.1" customHeight="1">
      <c r="A12" s="26"/>
      <c r="B12" s="30"/>
      <c r="C12" s="22"/>
      <c r="D12" s="23"/>
      <c r="E12" s="23"/>
      <c r="F12" s="31"/>
      <c r="G12" s="23"/>
      <c r="H12" s="23"/>
    </row>
    <row r="13" spans="1:8" ht="12.75" customHeight="1">
      <c r="A13" s="26"/>
      <c r="B13" s="34" t="s">
        <v>330</v>
      </c>
      <c r="C13" s="22" t="s">
        <v>21</v>
      </c>
      <c r="D13" s="22"/>
      <c r="E13" s="22"/>
      <c r="F13" s="37"/>
      <c r="G13" s="22"/>
      <c r="H13" s="22"/>
    </row>
    <row r="14" spans="1:8" s="1" customFormat="1">
      <c r="A14" s="24"/>
      <c r="B14" s="388"/>
      <c r="C14" s="388"/>
      <c r="D14" s="388"/>
      <c r="E14" s="388"/>
      <c r="F14" s="388"/>
      <c r="G14" s="388"/>
      <c r="H14" s="388"/>
    </row>
    <row r="15" spans="1:8" s="1" customFormat="1" ht="13.8" thickBot="1">
      <c r="A15" s="38"/>
      <c r="B15" s="1292" t="s">
        <v>89</v>
      </c>
      <c r="C15" s="1292"/>
      <c r="D15" s="1292"/>
      <c r="E15" s="1292"/>
      <c r="F15" s="1292"/>
      <c r="G15" s="1292"/>
      <c r="H15" s="388"/>
    </row>
    <row r="16" spans="1:8" s="1" customFormat="1" ht="15" customHeight="1" thickTop="1" thickBot="1">
      <c r="A16" s="38"/>
      <c r="B16" s="203"/>
      <c r="C16" s="203" t="s">
        <v>22</v>
      </c>
      <c r="D16" s="203"/>
      <c r="E16" s="203"/>
      <c r="F16" s="203"/>
      <c r="G16" s="39" t="s">
        <v>101</v>
      </c>
      <c r="H16" s="25"/>
    </row>
    <row r="17" spans="1:8" s="671" customFormat="1" ht="14.4" customHeight="1" thickTop="1">
      <c r="A17" s="82"/>
      <c r="B17" s="72"/>
      <c r="C17" s="78" t="s">
        <v>47</v>
      </c>
      <c r="D17" s="571"/>
      <c r="E17" s="572"/>
      <c r="F17" s="572"/>
      <c r="G17" s="571"/>
      <c r="H17" s="571"/>
    </row>
    <row r="18" spans="1:8" s="89" customFormat="1" ht="14.4" customHeight="1">
      <c r="A18" s="82" t="s">
        <v>48</v>
      </c>
      <c r="B18" s="77">
        <v>2220</v>
      </c>
      <c r="C18" s="78" t="s">
        <v>256</v>
      </c>
      <c r="D18" s="94"/>
      <c r="E18" s="466"/>
      <c r="F18" s="466"/>
      <c r="G18" s="94"/>
      <c r="H18" s="94"/>
    </row>
    <row r="19" spans="1:8">
      <c r="A19" s="82"/>
      <c r="B19" s="996">
        <v>60.100999999999999</v>
      </c>
      <c r="C19" s="78" t="s">
        <v>257</v>
      </c>
      <c r="E19" s="94"/>
      <c r="F19" s="434"/>
      <c r="G19" s="94"/>
      <c r="H19" s="382"/>
    </row>
    <row r="20" spans="1:8">
      <c r="A20" s="82"/>
      <c r="B20" s="96" t="s">
        <v>241</v>
      </c>
      <c r="C20" s="5" t="s">
        <v>366</v>
      </c>
      <c r="E20" s="236">
        <v>364</v>
      </c>
      <c r="F20" s="653">
        <v>0</v>
      </c>
      <c r="G20" s="206">
        <f>SUM(E20:F20)</f>
        <v>364</v>
      </c>
      <c r="H20" s="83" t="s">
        <v>165</v>
      </c>
    </row>
    <row r="21" spans="1:8">
      <c r="A21" s="82" t="s">
        <v>43</v>
      </c>
      <c r="B21" s="996">
        <v>60.100999999999999</v>
      </c>
      <c r="C21" s="78" t="s">
        <v>257</v>
      </c>
      <c r="D21" s="112"/>
      <c r="E21" s="209">
        <f>SUM(E20:E20)</f>
        <v>364</v>
      </c>
      <c r="F21" s="651">
        <f>SUM(F20:F20)</f>
        <v>0</v>
      </c>
      <c r="G21" s="517">
        <f>SUM(G20:G20)</f>
        <v>364</v>
      </c>
      <c r="H21" s="112"/>
    </row>
    <row r="22" spans="1:8">
      <c r="A22" s="82"/>
      <c r="B22" s="77"/>
      <c r="C22" s="78"/>
      <c r="E22" s="804"/>
      <c r="F22" s="653"/>
      <c r="G22" s="804"/>
      <c r="H22" s="83"/>
    </row>
    <row r="23" spans="1:8">
      <c r="A23" s="82"/>
      <c r="B23" s="586">
        <v>60.11</v>
      </c>
      <c r="C23" s="78" t="s">
        <v>231</v>
      </c>
      <c r="E23" s="94"/>
      <c r="F23" s="389"/>
      <c r="G23" s="94"/>
    </row>
    <row r="24" spans="1:8">
      <c r="A24" s="82"/>
      <c r="B24" s="72">
        <v>62</v>
      </c>
      <c r="C24" s="623" t="s">
        <v>258</v>
      </c>
      <c r="E24" s="94"/>
      <c r="F24" s="389"/>
      <c r="G24" s="94"/>
    </row>
    <row r="25" spans="1:8">
      <c r="A25" s="82"/>
      <c r="B25" s="96" t="s">
        <v>233</v>
      </c>
      <c r="C25" s="623" t="s">
        <v>92</v>
      </c>
      <c r="E25" s="206">
        <v>14000</v>
      </c>
      <c r="F25" s="653">
        <v>0</v>
      </c>
      <c r="G25" s="206">
        <f>SUM(E25:F25)</f>
        <v>14000</v>
      </c>
      <c r="H25" s="70" t="s">
        <v>166</v>
      </c>
    </row>
    <row r="26" spans="1:8">
      <c r="A26" s="82" t="s">
        <v>43</v>
      </c>
      <c r="B26" s="72">
        <v>62</v>
      </c>
      <c r="C26" s="623" t="s">
        <v>258</v>
      </c>
      <c r="E26" s="209">
        <f>SUM(E25:E25)</f>
        <v>14000</v>
      </c>
      <c r="F26" s="651">
        <f>SUM(F25:F25)</f>
        <v>0</v>
      </c>
      <c r="G26" s="517">
        <f>SUM(G25:G25)</f>
        <v>14000</v>
      </c>
    </row>
    <row r="27" spans="1:8">
      <c r="A27" s="82" t="s">
        <v>43</v>
      </c>
      <c r="B27" s="586">
        <v>60.11</v>
      </c>
      <c r="C27" s="78" t="s">
        <v>231</v>
      </c>
      <c r="E27" s="209">
        <f>E26</f>
        <v>14000</v>
      </c>
      <c r="F27" s="651">
        <f>F26</f>
        <v>0</v>
      </c>
      <c r="G27" s="517">
        <f t="shared" ref="G27" si="0">G26</f>
        <v>14000</v>
      </c>
    </row>
    <row r="28" spans="1:8">
      <c r="A28" s="82" t="s">
        <v>43</v>
      </c>
      <c r="B28" s="72">
        <v>60</v>
      </c>
      <c r="C28" s="623" t="s">
        <v>107</v>
      </c>
      <c r="E28" s="209">
        <f>E27+E21</f>
        <v>14364</v>
      </c>
      <c r="F28" s="651">
        <f t="shared" ref="F28:G28" si="1">F27+F21</f>
        <v>0</v>
      </c>
      <c r="G28" s="209">
        <f t="shared" si="1"/>
        <v>14364</v>
      </c>
    </row>
    <row r="29" spans="1:8">
      <c r="A29" s="997" t="s">
        <v>43</v>
      </c>
      <c r="B29" s="141">
        <v>2220</v>
      </c>
      <c r="C29" s="88" t="s">
        <v>256</v>
      </c>
      <c r="D29" s="540"/>
      <c r="E29" s="209">
        <f>E28</f>
        <v>14364</v>
      </c>
      <c r="F29" s="651">
        <f t="shared" ref="F29:G29" si="2">F28</f>
        <v>0</v>
      </c>
      <c r="G29" s="209">
        <f t="shared" si="2"/>
        <v>14364</v>
      </c>
    </row>
    <row r="30" spans="1:8">
      <c r="A30" s="106" t="s">
        <v>43</v>
      </c>
      <c r="B30" s="489"/>
      <c r="C30" s="85" t="s">
        <v>47</v>
      </c>
      <c r="D30" s="540"/>
      <c r="E30" s="209">
        <f>E29</f>
        <v>14364</v>
      </c>
      <c r="F30" s="651">
        <f t="shared" ref="F30:G30" si="3">F29</f>
        <v>0</v>
      </c>
      <c r="G30" s="209">
        <f t="shared" si="3"/>
        <v>14364</v>
      </c>
    </row>
    <row r="31" spans="1:8">
      <c r="A31" s="82"/>
      <c r="B31" s="77"/>
      <c r="C31" s="152"/>
      <c r="E31" s="434"/>
      <c r="F31" s="389"/>
      <c r="G31" s="102"/>
    </row>
    <row r="32" spans="1:8">
      <c r="A32" s="23"/>
      <c r="B32" s="24"/>
      <c r="C32" s="800" t="s">
        <v>9</v>
      </c>
      <c r="E32" s="434"/>
      <c r="F32" s="389"/>
      <c r="G32" s="94"/>
    </row>
    <row r="33" spans="1:7" ht="26.4">
      <c r="A33" s="150" t="s">
        <v>48</v>
      </c>
      <c r="B33" s="523">
        <v>4220</v>
      </c>
      <c r="C33" s="801" t="s">
        <v>367</v>
      </c>
      <c r="E33" s="434"/>
      <c r="F33" s="389"/>
      <c r="G33" s="94"/>
    </row>
    <row r="34" spans="1:7">
      <c r="A34" s="802"/>
      <c r="B34" s="819">
        <v>60</v>
      </c>
      <c r="C34" s="802" t="s">
        <v>107</v>
      </c>
      <c r="E34" s="434"/>
      <c r="F34" s="389"/>
      <c r="G34" s="805"/>
    </row>
    <row r="35" spans="1:7">
      <c r="A35" s="802"/>
      <c r="B35" s="25">
        <v>60.100999999999999</v>
      </c>
      <c r="C35" s="803" t="s">
        <v>29</v>
      </c>
      <c r="E35" s="434"/>
      <c r="F35" s="389"/>
      <c r="G35" s="805"/>
    </row>
    <row r="36" spans="1:7">
      <c r="A36" s="23"/>
      <c r="B36" s="24">
        <v>18</v>
      </c>
      <c r="C36" s="23" t="s">
        <v>259</v>
      </c>
      <c r="E36" s="434"/>
      <c r="F36" s="389"/>
      <c r="G36" s="94"/>
    </row>
    <row r="37" spans="1:7" ht="15" customHeight="1">
      <c r="A37" s="31" t="s">
        <v>168</v>
      </c>
      <c r="B37" s="24" t="s">
        <v>445</v>
      </c>
      <c r="C37" s="23" t="s">
        <v>446</v>
      </c>
      <c r="E37" s="236">
        <v>1000</v>
      </c>
      <c r="F37" s="389">
        <v>0</v>
      </c>
      <c r="G37" s="206">
        <f>SUM(E37:F37)</f>
        <v>1000</v>
      </c>
    </row>
    <row r="38" spans="1:7">
      <c r="A38" s="23" t="s">
        <v>43</v>
      </c>
      <c r="B38" s="24">
        <v>18</v>
      </c>
      <c r="C38" s="23" t="s">
        <v>259</v>
      </c>
      <c r="E38" s="252">
        <f t="shared" ref="E38:G38" si="4">SUM(E37:E37)</f>
        <v>1000</v>
      </c>
      <c r="F38" s="583">
        <f>SUM(F37:F37)</f>
        <v>0</v>
      </c>
      <c r="G38" s="252">
        <f t="shared" si="4"/>
        <v>1000</v>
      </c>
    </row>
    <row r="39" spans="1:7">
      <c r="A39" s="23" t="s">
        <v>43</v>
      </c>
      <c r="B39" s="25">
        <v>60.100999999999999</v>
      </c>
      <c r="C39" s="800" t="s">
        <v>29</v>
      </c>
      <c r="E39" s="252">
        <f t="shared" ref="E39:G42" si="5">E38</f>
        <v>1000</v>
      </c>
      <c r="F39" s="583">
        <f>F38</f>
        <v>0</v>
      </c>
      <c r="G39" s="252">
        <f t="shared" si="5"/>
        <v>1000</v>
      </c>
    </row>
    <row r="40" spans="1:7">
      <c r="A40" s="23" t="s">
        <v>43</v>
      </c>
      <c r="B40" s="24">
        <v>60</v>
      </c>
      <c r="C40" s="23" t="s">
        <v>107</v>
      </c>
      <c r="E40" s="252">
        <f t="shared" si="5"/>
        <v>1000</v>
      </c>
      <c r="F40" s="583">
        <f>F39</f>
        <v>0</v>
      </c>
      <c r="G40" s="252">
        <f t="shared" si="5"/>
        <v>1000</v>
      </c>
    </row>
    <row r="41" spans="1:7" ht="26.4">
      <c r="A41" s="150" t="s">
        <v>43</v>
      </c>
      <c r="B41" s="523">
        <v>4220</v>
      </c>
      <c r="C41" s="705" t="s">
        <v>367</v>
      </c>
      <c r="E41" s="252">
        <f t="shared" si="5"/>
        <v>1000</v>
      </c>
      <c r="F41" s="583">
        <f>F40</f>
        <v>0</v>
      </c>
      <c r="G41" s="252">
        <f t="shared" si="5"/>
        <v>1000</v>
      </c>
    </row>
    <row r="42" spans="1:7">
      <c r="A42" s="136" t="s">
        <v>43</v>
      </c>
      <c r="B42" s="95"/>
      <c r="C42" s="706" t="s">
        <v>9</v>
      </c>
      <c r="D42" s="697"/>
      <c r="E42" s="252">
        <f t="shared" si="5"/>
        <v>1000</v>
      </c>
      <c r="F42" s="583">
        <f>F41</f>
        <v>0</v>
      </c>
      <c r="G42" s="252">
        <f t="shared" si="5"/>
        <v>1000</v>
      </c>
    </row>
    <row r="43" spans="1:7">
      <c r="A43" s="136" t="s">
        <v>43</v>
      </c>
      <c r="B43" s="141"/>
      <c r="C43" s="706" t="s">
        <v>44</v>
      </c>
      <c r="D43" s="540"/>
      <c r="E43" s="252">
        <f>E42+E30</f>
        <v>15364</v>
      </c>
      <c r="F43" s="583">
        <f>F42+F30</f>
        <v>0</v>
      </c>
      <c r="G43" s="252">
        <f>G42+G30</f>
        <v>15364</v>
      </c>
    </row>
    <row r="44" spans="1:7">
      <c r="A44" s="741" t="s">
        <v>168</v>
      </c>
      <c r="B44" s="602" t="s">
        <v>430</v>
      </c>
      <c r="C44" s="152"/>
      <c r="E44" s="806"/>
      <c r="F44" s="807"/>
      <c r="G44" s="806"/>
    </row>
    <row r="45" spans="1:7">
      <c r="A45" s="82"/>
      <c r="B45" s="77"/>
      <c r="C45" s="152"/>
      <c r="E45" s="236"/>
      <c r="F45" s="235"/>
      <c r="G45" s="236"/>
    </row>
    <row r="46" spans="1:7">
      <c r="A46" s="602" t="s">
        <v>508</v>
      </c>
      <c r="B46" s="70"/>
      <c r="C46" s="152"/>
      <c r="E46" s="236"/>
      <c r="F46" s="235"/>
      <c r="G46" s="236"/>
    </row>
    <row r="47" spans="1:7">
      <c r="A47" s="741" t="s">
        <v>165</v>
      </c>
      <c r="B47" s="602" t="s">
        <v>565</v>
      </c>
      <c r="C47" s="152"/>
      <c r="E47" s="236"/>
      <c r="F47" s="235"/>
      <c r="G47" s="236"/>
    </row>
    <row r="48" spans="1:7">
      <c r="A48" s="741" t="s">
        <v>166</v>
      </c>
      <c r="B48" s="131" t="s">
        <v>507</v>
      </c>
      <c r="C48" s="998"/>
      <c r="D48" s="998"/>
      <c r="E48" s="998"/>
      <c r="F48" s="434"/>
      <c r="G48" s="236"/>
    </row>
    <row r="49" spans="1:7">
      <c r="A49" s="741"/>
      <c r="B49" s="998"/>
      <c r="C49" s="998"/>
      <c r="D49" s="998"/>
      <c r="E49" s="998"/>
      <c r="F49" s="434"/>
      <c r="G49" s="236"/>
    </row>
    <row r="50" spans="1:7">
      <c r="D50" s="991"/>
      <c r="E50" s="382"/>
      <c r="F50" s="991"/>
      <c r="G50" s="382"/>
    </row>
    <row r="51" spans="1:7">
      <c r="D51" s="94"/>
      <c r="E51" s="94"/>
      <c r="F51" s="94"/>
      <c r="G51" s="94"/>
    </row>
  </sheetData>
  <autoFilter ref="A16:H16">
    <filterColumn colId="7"/>
  </autoFilter>
  <customSheetViews>
    <customSheetView guid="{C5F44875-2256-4473-BD8B-FE5F322CC657}" scale="120" showPageBreaks="1" printArea="1" showAutoFilter="1" view="pageBreakPreview">
      <selection activeCell="E8" sqref="E8"/>
      <pageMargins left="0.74803149606299213" right="0.39370078740157483" top="0.74803149606299213" bottom="4.1338582677165361" header="0.51181102362204722" footer="3.5433070866141736"/>
      <printOptions horizontalCentered="1"/>
      <pageSetup paperSize="9" firstPageNumber="26" orientation="portrait" blackAndWhite="1" useFirstPageNumber="1" r:id="rId1"/>
      <headerFooter alignWithMargins="0">
        <oddHeader xml:space="preserve">&amp;C   </oddHeader>
        <oddFooter>&amp;C&amp;"Times New Roman,Bold"&amp;P</oddFooter>
      </headerFooter>
      <autoFilter ref="A14:AC14">
        <filterColumn colId="7"/>
      </autoFilter>
    </customSheetView>
    <customSheetView guid="{A48B2B02-857B-4E03-8EC3-B83BCD408191}" scale="120" showPageBreaks="1" printArea="1" showAutoFilter="1" view="pageBreakPreview">
      <selection activeCell="E20" sqref="B20:G633"/>
      <pageMargins left="0.74803149606299213" right="0.39370078740157483" top="0.74803149606299213" bottom="4.1338582677165361" header="0.51181102362204722" footer="3.5433070866141736"/>
      <printOptions horizontalCentered="1"/>
      <pageSetup paperSize="9" firstPageNumber="26" orientation="portrait" blackAndWhite="1" useFirstPageNumber="1" r:id="rId2"/>
      <headerFooter alignWithMargins="0">
        <oddHeader xml:space="preserve">&amp;C   </oddHeader>
        <oddFooter>&amp;C&amp;"Times New Roman,Bold"&amp;P</oddFooter>
      </headerFooter>
      <autoFilter ref="A14:AC14">
        <filterColumn colId="7"/>
      </autoFilter>
    </customSheetView>
  </customSheetViews>
  <mergeCells count="5">
    <mergeCell ref="B15:G15"/>
    <mergeCell ref="A1:G1"/>
    <mergeCell ref="A2:G2"/>
    <mergeCell ref="B4:G4"/>
    <mergeCell ref="B3:G3"/>
  </mergeCells>
  <printOptions horizontalCentered="1"/>
  <pageMargins left="0.6692913385826772" right="0.6692913385826772" top="0.6692913385826772" bottom="3.7401574803149606" header="0.51181102362204722" footer="3.1496062992125986"/>
  <pageSetup paperSize="9" scale="90" firstPageNumber="20" orientation="portrait" blackAndWhite="1" useFirstPageNumber="1" r:id="rId3"/>
  <headerFooter alignWithMargins="0">
    <oddHeader xml:space="preserve">&amp;C   </oddHeader>
    <oddFooter>&amp;C&amp;"Times New Roman,Bold"&amp;P</oddFooter>
  </headerFooter>
</worksheet>
</file>

<file path=xl/worksheets/sheet16.xml><?xml version="1.0" encoding="utf-8"?>
<worksheet xmlns="http://schemas.openxmlformats.org/spreadsheetml/2006/main" xmlns:r="http://schemas.openxmlformats.org/officeDocument/2006/relationships">
  <sheetPr syncVertical="1" syncRef="C1" transitionEvaluation="1" codeName="Sheet20">
    <tabColor rgb="FF00B050"/>
  </sheetPr>
  <dimension ref="A1:I73"/>
  <sheetViews>
    <sheetView view="pageBreakPreview" topLeftCell="C1" zoomScaleNormal="85" zoomScaleSheetLayoutView="100" workbookViewId="0">
      <selection activeCell="I1" sqref="I1:AC1048576"/>
    </sheetView>
  </sheetViews>
  <sheetFormatPr defaultColWidth="11" defaultRowHeight="13.2"/>
  <cols>
    <col min="1" max="1" width="5.6640625" style="285" customWidth="1"/>
    <col min="2" max="2" width="8.109375" style="286" customWidth="1"/>
    <col min="3" max="3" width="43.88671875" style="611" customWidth="1"/>
    <col min="4" max="4" width="8.109375" style="230" customWidth="1"/>
    <col min="5" max="5" width="9.44140625" style="230" customWidth="1"/>
    <col min="6" max="6" width="10.6640625" style="227" customWidth="1"/>
    <col min="7" max="7" width="9.6640625" style="227" customWidth="1"/>
    <col min="8" max="8" width="3.44140625" style="227" customWidth="1"/>
    <col min="9" max="9" width="11" style="297"/>
    <col min="10" max="16384" width="11" style="227"/>
  </cols>
  <sheetData>
    <row r="1" spans="1:9" ht="14.4" customHeight="1">
      <c r="A1" s="1323" t="s">
        <v>73</v>
      </c>
      <c r="B1" s="1323"/>
      <c r="C1" s="1323"/>
      <c r="D1" s="1323"/>
      <c r="E1" s="1323"/>
      <c r="F1" s="1323"/>
      <c r="G1" s="1323"/>
      <c r="H1" s="981"/>
    </row>
    <row r="2" spans="1:9" ht="14.4" customHeight="1">
      <c r="A2" s="1323" t="s">
        <v>163</v>
      </c>
      <c r="B2" s="1323"/>
      <c r="C2" s="1323"/>
      <c r="D2" s="1323"/>
      <c r="E2" s="1323"/>
      <c r="F2" s="1323"/>
      <c r="G2" s="1323"/>
      <c r="H2" s="981"/>
    </row>
    <row r="3" spans="1:9" ht="30" customHeight="1">
      <c r="A3" s="1286" t="s">
        <v>407</v>
      </c>
      <c r="B3" s="1286"/>
      <c r="C3" s="1286"/>
      <c r="D3" s="1286"/>
      <c r="E3" s="1286"/>
      <c r="F3" s="1286"/>
      <c r="G3" s="1286"/>
      <c r="H3" s="622"/>
    </row>
    <row r="4" spans="1:9" ht="13.8">
      <c r="A4" s="26"/>
      <c r="B4" s="1291"/>
      <c r="C4" s="1291"/>
      <c r="D4" s="1291"/>
      <c r="E4" s="1291"/>
      <c r="F4" s="1291"/>
      <c r="G4" s="1291"/>
      <c r="H4" s="970"/>
    </row>
    <row r="5" spans="1:9" ht="14.4" customHeight="1">
      <c r="A5" s="26"/>
      <c r="B5" s="22"/>
      <c r="C5" s="6"/>
      <c r="D5" s="28"/>
      <c r="E5" s="29" t="s">
        <v>3</v>
      </c>
      <c r="F5" s="29" t="s">
        <v>4</v>
      </c>
      <c r="G5" s="29" t="s">
        <v>101</v>
      </c>
      <c r="H5" s="25"/>
    </row>
    <row r="6" spans="1:9" ht="14.4" customHeight="1">
      <c r="A6" s="26"/>
      <c r="B6" s="34" t="s">
        <v>5</v>
      </c>
      <c r="C6" s="6" t="s">
        <v>6</v>
      </c>
      <c r="D6" s="31" t="s">
        <v>44</v>
      </c>
      <c r="E6" s="24">
        <v>1209364</v>
      </c>
      <c r="F6" s="24">
        <v>125345</v>
      </c>
      <c r="G6" s="24">
        <f>SUM(E6:F6)</f>
        <v>1334709</v>
      </c>
      <c r="H6" s="24"/>
    </row>
    <row r="7" spans="1:9" ht="14.4" customHeight="1">
      <c r="A7" s="26"/>
      <c r="B7" s="34" t="s">
        <v>7</v>
      </c>
      <c r="C7" s="6" t="s">
        <v>325</v>
      </c>
      <c r="D7" s="31" t="s">
        <v>44</v>
      </c>
      <c r="E7" s="389">
        <v>0</v>
      </c>
      <c r="F7" s="24">
        <v>250000</v>
      </c>
      <c r="G7" s="24">
        <f>SUM(E7:F7)</f>
        <v>250000</v>
      </c>
      <c r="H7" s="24"/>
    </row>
    <row r="8" spans="1:9" ht="14.4" customHeight="1">
      <c r="A8" s="26"/>
      <c r="B8" s="34" t="s">
        <v>311</v>
      </c>
      <c r="C8" s="6" t="s">
        <v>402</v>
      </c>
      <c r="D8" s="31" t="s">
        <v>326</v>
      </c>
      <c r="E8" s="389">
        <v>0</v>
      </c>
      <c r="F8" s="24">
        <v>150000</v>
      </c>
      <c r="G8" s="24">
        <f>SUM(E8:F8)</f>
        <v>150000</v>
      </c>
      <c r="H8" s="24"/>
    </row>
    <row r="9" spans="1:9" ht="6" customHeight="1">
      <c r="A9" s="26"/>
      <c r="B9" s="34"/>
      <c r="C9" s="6"/>
      <c r="D9" s="31"/>
      <c r="E9" s="389"/>
      <c r="F9" s="24"/>
      <c r="G9" s="24"/>
      <c r="H9" s="24"/>
    </row>
    <row r="10" spans="1:9" ht="14.4" customHeight="1">
      <c r="A10" s="698"/>
      <c r="B10" s="30" t="s">
        <v>330</v>
      </c>
      <c r="C10" s="609" t="s">
        <v>8</v>
      </c>
      <c r="D10" s="33"/>
      <c r="E10" s="25"/>
      <c r="F10" s="25"/>
      <c r="G10" s="25"/>
      <c r="H10" s="25"/>
    </row>
    <row r="11" spans="1:9">
      <c r="A11" s="698"/>
      <c r="B11" s="30"/>
      <c r="C11" s="609" t="s">
        <v>97</v>
      </c>
      <c r="D11" s="33" t="s">
        <v>44</v>
      </c>
      <c r="E11" s="399">
        <f>G40</f>
        <v>20001</v>
      </c>
      <c r="F11" s="967">
        <f>G52</f>
        <v>1700</v>
      </c>
      <c r="G11" s="399">
        <f>SUM(E11:F11)</f>
        <v>21701</v>
      </c>
      <c r="H11" s="25"/>
    </row>
    <row r="12" spans="1:9" ht="14.4" customHeight="1">
      <c r="A12" s="26"/>
      <c r="B12" s="34" t="s">
        <v>43</v>
      </c>
      <c r="C12" s="6" t="s">
        <v>312</v>
      </c>
      <c r="D12" s="35" t="s">
        <v>44</v>
      </c>
      <c r="E12" s="36">
        <f>SUM(E6:E11)</f>
        <v>1229365</v>
      </c>
      <c r="F12" s="36">
        <f>SUM(F6:F11)</f>
        <v>527045</v>
      </c>
      <c r="G12" s="36">
        <f>SUM(E12:F12)</f>
        <v>1756410</v>
      </c>
      <c r="H12" s="24"/>
    </row>
    <row r="13" spans="1:9" ht="6" customHeight="1">
      <c r="A13" s="26"/>
      <c r="B13" s="30"/>
      <c r="C13" s="6"/>
      <c r="D13" s="23"/>
      <c r="E13" s="23"/>
      <c r="F13" s="31"/>
      <c r="G13" s="23"/>
      <c r="H13" s="23"/>
    </row>
    <row r="14" spans="1:9" ht="14.4" customHeight="1">
      <c r="A14" s="26"/>
      <c r="B14" s="34" t="s">
        <v>397</v>
      </c>
      <c r="C14" s="441" t="s">
        <v>21</v>
      </c>
      <c r="D14" s="22"/>
      <c r="E14" s="22"/>
      <c r="F14" s="37"/>
      <c r="G14" s="22"/>
      <c r="H14" s="22"/>
    </row>
    <row r="15" spans="1:9" ht="9" customHeight="1">
      <c r="A15" s="24"/>
      <c r="B15" s="388"/>
      <c r="C15" s="610"/>
      <c r="D15" s="388"/>
      <c r="E15" s="388"/>
      <c r="F15" s="388"/>
      <c r="G15" s="388"/>
      <c r="H15" s="388"/>
      <c r="I15" s="1"/>
    </row>
    <row r="16" spans="1:9" s="219" customFormat="1" ht="13.8" thickBot="1">
      <c r="A16" s="38"/>
      <c r="B16" s="1292" t="s">
        <v>89</v>
      </c>
      <c r="C16" s="1292"/>
      <c r="D16" s="1292"/>
      <c r="E16" s="1292"/>
      <c r="F16" s="1292"/>
      <c r="G16" s="1292"/>
      <c r="H16" s="388"/>
      <c r="I16" s="1"/>
    </row>
    <row r="17" spans="1:9" s="219" customFormat="1" ht="14.4" thickTop="1" thickBot="1">
      <c r="A17" s="38"/>
      <c r="B17" s="203"/>
      <c r="C17" s="203" t="s">
        <v>22</v>
      </c>
      <c r="D17" s="203"/>
      <c r="E17" s="203"/>
      <c r="F17" s="203"/>
      <c r="G17" s="39" t="s">
        <v>101</v>
      </c>
      <c r="H17" s="25"/>
      <c r="I17" s="1"/>
    </row>
    <row r="18" spans="1:9" s="767" customFormat="1" ht="14.4" customHeight="1" thickTop="1">
      <c r="A18" s="82"/>
      <c r="B18" s="72"/>
      <c r="C18" s="78" t="s">
        <v>47</v>
      </c>
      <c r="D18" s="766"/>
      <c r="E18" s="766"/>
      <c r="I18" s="297"/>
    </row>
    <row r="19" spans="1:9">
      <c r="A19" s="82" t="s">
        <v>48</v>
      </c>
      <c r="B19" s="77">
        <v>2702</v>
      </c>
      <c r="C19" s="78" t="s">
        <v>368</v>
      </c>
    </row>
    <row r="20" spans="1:9">
      <c r="A20" s="82"/>
      <c r="B20" s="92">
        <v>1</v>
      </c>
      <c r="C20" s="623" t="s">
        <v>481</v>
      </c>
    </row>
    <row r="21" spans="1:9">
      <c r="A21" s="82"/>
      <c r="B21" s="93">
        <v>1.103</v>
      </c>
      <c r="C21" s="78" t="s">
        <v>482</v>
      </c>
    </row>
    <row r="22" spans="1:9" ht="14.4" customHeight="1">
      <c r="A22" s="82"/>
      <c r="B22" s="72">
        <v>62</v>
      </c>
      <c r="C22" s="623" t="s">
        <v>483</v>
      </c>
    </row>
    <row r="23" spans="1:9">
      <c r="A23" s="82"/>
      <c r="B23" s="72">
        <v>44</v>
      </c>
      <c r="C23" s="623" t="s">
        <v>51</v>
      </c>
    </row>
    <row r="24" spans="1:9">
      <c r="A24" s="741" t="s">
        <v>168</v>
      </c>
      <c r="B24" s="72" t="s">
        <v>484</v>
      </c>
      <c r="C24" s="623" t="s">
        <v>485</v>
      </c>
      <c r="E24" s="603">
        <v>1</v>
      </c>
      <c r="F24" s="870">
        <v>0</v>
      </c>
      <c r="G24" s="738">
        <f>SUM(E24:F24)</f>
        <v>1</v>
      </c>
      <c r="H24" s="227" t="s">
        <v>165</v>
      </c>
    </row>
    <row r="25" spans="1:9">
      <c r="A25" s="82" t="s">
        <v>43</v>
      </c>
      <c r="B25" s="72">
        <v>44</v>
      </c>
      <c r="C25" s="623" t="s">
        <v>51</v>
      </c>
      <c r="E25" s="603">
        <f>E24</f>
        <v>1</v>
      </c>
      <c r="F25" s="870">
        <f t="shared" ref="F25:G28" si="0">F24</f>
        <v>0</v>
      </c>
      <c r="G25" s="603">
        <f t="shared" si="0"/>
        <v>1</v>
      </c>
    </row>
    <row r="26" spans="1:9" ht="14.4" customHeight="1">
      <c r="A26" s="82" t="s">
        <v>43</v>
      </c>
      <c r="B26" s="72">
        <v>62</v>
      </c>
      <c r="C26" s="623" t="s">
        <v>483</v>
      </c>
      <c r="E26" s="603">
        <f>E25</f>
        <v>1</v>
      </c>
      <c r="F26" s="870">
        <f t="shared" si="0"/>
        <v>0</v>
      </c>
      <c r="G26" s="603">
        <f t="shared" si="0"/>
        <v>1</v>
      </c>
      <c r="H26" s="228"/>
    </row>
    <row r="27" spans="1:9">
      <c r="A27" s="82" t="s">
        <v>43</v>
      </c>
      <c r="B27" s="93">
        <v>1.103</v>
      </c>
      <c r="C27" s="78" t="s">
        <v>482</v>
      </c>
      <c r="E27" s="603">
        <f>E26</f>
        <v>1</v>
      </c>
      <c r="F27" s="870">
        <f t="shared" si="0"/>
        <v>0</v>
      </c>
      <c r="G27" s="603">
        <f t="shared" si="0"/>
        <v>1</v>
      </c>
      <c r="H27" s="228"/>
    </row>
    <row r="28" spans="1:9">
      <c r="A28" s="82" t="s">
        <v>43</v>
      </c>
      <c r="B28" s="92">
        <v>1</v>
      </c>
      <c r="C28" s="623" t="s">
        <v>481</v>
      </c>
      <c r="E28" s="603">
        <f>E27</f>
        <v>1</v>
      </c>
      <c r="F28" s="870">
        <f t="shared" si="0"/>
        <v>0</v>
      </c>
      <c r="G28" s="603">
        <f t="shared" si="0"/>
        <v>1</v>
      </c>
    </row>
    <row r="29" spans="1:9">
      <c r="A29" s="82"/>
      <c r="B29" s="77"/>
      <c r="C29" s="78"/>
    </row>
    <row r="30" spans="1:9">
      <c r="A30" s="82"/>
      <c r="B30" s="72">
        <v>80</v>
      </c>
      <c r="C30" s="623" t="s">
        <v>34</v>
      </c>
      <c r="E30" s="81"/>
      <c r="F30" s="479"/>
      <c r="G30" s="81"/>
    </row>
    <row r="31" spans="1:9">
      <c r="A31" s="82"/>
      <c r="B31" s="99">
        <v>80.001000000000005</v>
      </c>
      <c r="C31" s="78" t="s">
        <v>49</v>
      </c>
      <c r="E31" s="102"/>
      <c r="F31" s="434"/>
      <c r="G31" s="102"/>
    </row>
    <row r="32" spans="1:9">
      <c r="A32" s="82"/>
      <c r="B32" s="92">
        <v>20</v>
      </c>
      <c r="C32" s="623" t="s">
        <v>369</v>
      </c>
      <c r="E32" s="102"/>
      <c r="F32" s="434"/>
      <c r="G32" s="102"/>
    </row>
    <row r="33" spans="1:8">
      <c r="A33" s="82"/>
      <c r="B33" s="92">
        <v>44</v>
      </c>
      <c r="C33" s="623" t="s">
        <v>51</v>
      </c>
      <c r="E33" s="236"/>
      <c r="F33" s="208"/>
      <c r="G33" s="75"/>
    </row>
    <row r="34" spans="1:8">
      <c r="A34" s="82"/>
      <c r="B34" s="96" t="s">
        <v>370</v>
      </c>
      <c r="C34" s="623" t="s">
        <v>207</v>
      </c>
      <c r="E34" s="251">
        <v>20000</v>
      </c>
      <c r="F34" s="599">
        <v>0</v>
      </c>
      <c r="G34" s="212">
        <f t="shared" ref="G34" si="1">SUM(E34:F34)</f>
        <v>20000</v>
      </c>
      <c r="H34" s="227" t="s">
        <v>166</v>
      </c>
    </row>
    <row r="35" spans="1:8">
      <c r="A35" s="82" t="s">
        <v>43</v>
      </c>
      <c r="B35" s="92">
        <v>44</v>
      </c>
      <c r="C35" s="623" t="s">
        <v>51</v>
      </c>
      <c r="E35" s="102">
        <f>SUM(E34:E34)</f>
        <v>20000</v>
      </c>
      <c r="F35" s="389">
        <f>SUM(F34:F34)</f>
        <v>0</v>
      </c>
      <c r="G35" s="102">
        <f>SUM(G34:G34)</f>
        <v>20000</v>
      </c>
    </row>
    <row r="36" spans="1:8">
      <c r="A36" s="82" t="s">
        <v>43</v>
      </c>
      <c r="B36" s="92">
        <v>20</v>
      </c>
      <c r="C36" s="623" t="s">
        <v>369</v>
      </c>
      <c r="E36" s="209">
        <f t="shared" ref="E36:E40" si="2">E35</f>
        <v>20000</v>
      </c>
      <c r="F36" s="651">
        <f t="shared" ref="F36:G36" si="3">F35</f>
        <v>0</v>
      </c>
      <c r="G36" s="209">
        <f t="shared" si="3"/>
        <v>20000</v>
      </c>
    </row>
    <row r="37" spans="1:8">
      <c r="A37" s="82" t="s">
        <v>43</v>
      </c>
      <c r="B37" s="99">
        <v>80.001000000000005</v>
      </c>
      <c r="C37" s="78" t="s">
        <v>49</v>
      </c>
      <c r="E37" s="75">
        <f t="shared" si="2"/>
        <v>20000</v>
      </c>
      <c r="F37" s="653">
        <f>F36</f>
        <v>0</v>
      </c>
      <c r="G37" s="75">
        <f t="shared" ref="G37" si="4">G36</f>
        <v>20000</v>
      </c>
    </row>
    <row r="38" spans="1:8">
      <c r="A38" s="82" t="s">
        <v>43</v>
      </c>
      <c r="B38" s="72">
        <v>80</v>
      </c>
      <c r="C38" s="623" t="s">
        <v>34</v>
      </c>
      <c r="D38" s="229"/>
      <c r="E38" s="209">
        <f t="shared" si="2"/>
        <v>20000</v>
      </c>
      <c r="F38" s="651">
        <f t="shared" ref="F38:G38" si="5">F37</f>
        <v>0</v>
      </c>
      <c r="G38" s="209">
        <f t="shared" si="5"/>
        <v>20000</v>
      </c>
    </row>
    <row r="39" spans="1:8">
      <c r="A39" s="82" t="s">
        <v>43</v>
      </c>
      <c r="B39" s="77">
        <v>2702</v>
      </c>
      <c r="C39" s="78" t="s">
        <v>368</v>
      </c>
      <c r="D39" s="603"/>
      <c r="E39" s="135">
        <f>E38+E28</f>
        <v>20001</v>
      </c>
      <c r="F39" s="599">
        <f t="shared" ref="F39:G39" si="6">F38+F28</f>
        <v>0</v>
      </c>
      <c r="G39" s="135">
        <f t="shared" si="6"/>
        <v>20001</v>
      </c>
    </row>
    <row r="40" spans="1:8">
      <c r="A40" s="136" t="s">
        <v>43</v>
      </c>
      <c r="B40" s="95"/>
      <c r="C40" s="88" t="s">
        <v>47</v>
      </c>
      <c r="D40" s="603"/>
      <c r="E40" s="529">
        <f t="shared" si="2"/>
        <v>20001</v>
      </c>
      <c r="F40" s="599">
        <f t="shared" ref="F40:G40" si="7">F39</f>
        <v>0</v>
      </c>
      <c r="G40" s="529">
        <f t="shared" si="7"/>
        <v>20001</v>
      </c>
    </row>
    <row r="41" spans="1:8">
      <c r="A41" s="963"/>
      <c r="B41" s="966"/>
      <c r="C41" s="964"/>
      <c r="D41" s="229"/>
      <c r="E41" s="215"/>
      <c r="F41" s="653"/>
      <c r="G41" s="215"/>
    </row>
    <row r="42" spans="1:8">
      <c r="A42" s="82"/>
      <c r="B42" s="72"/>
      <c r="C42" s="78" t="s">
        <v>9</v>
      </c>
      <c r="D42" s="229"/>
      <c r="E42" s="215"/>
      <c r="F42" s="653"/>
      <c r="G42" s="215"/>
    </row>
    <row r="43" spans="1:8">
      <c r="A43" s="82" t="s">
        <v>48</v>
      </c>
      <c r="B43" s="77">
        <v>4711</v>
      </c>
      <c r="C43" s="78" t="s">
        <v>650</v>
      </c>
      <c r="D43" s="229"/>
      <c r="E43" s="215"/>
      <c r="F43" s="653"/>
      <c r="G43" s="215"/>
    </row>
    <row r="44" spans="1:8">
      <c r="A44" s="82"/>
      <c r="B44" s="92">
        <v>1</v>
      </c>
      <c r="C44" s="623" t="s">
        <v>651</v>
      </c>
      <c r="D44" s="229"/>
      <c r="E44" s="215"/>
      <c r="F44" s="653"/>
      <c r="G44" s="215"/>
    </row>
    <row r="45" spans="1:8">
      <c r="A45" s="82"/>
      <c r="B45" s="93">
        <v>1.103</v>
      </c>
      <c r="C45" s="78" t="s">
        <v>652</v>
      </c>
      <c r="D45" s="229"/>
      <c r="E45" s="215"/>
      <c r="F45" s="653"/>
      <c r="G45" s="215"/>
    </row>
    <row r="46" spans="1:8">
      <c r="A46" s="82"/>
      <c r="B46" s="92">
        <v>60</v>
      </c>
      <c r="C46" s="623" t="s">
        <v>653</v>
      </c>
      <c r="D46" s="229"/>
      <c r="E46" s="215"/>
      <c r="F46" s="653"/>
      <c r="G46" s="215"/>
    </row>
    <row r="47" spans="1:8">
      <c r="A47" s="82"/>
      <c r="B47" s="92" t="s">
        <v>109</v>
      </c>
      <c r="C47" s="623" t="s">
        <v>654</v>
      </c>
      <c r="D47" s="603"/>
      <c r="E47" s="529">
        <v>1700</v>
      </c>
      <c r="F47" s="599">
        <v>0</v>
      </c>
      <c r="G47" s="212">
        <f t="shared" ref="G47" si="8">SUM(E47:F47)</f>
        <v>1700</v>
      </c>
      <c r="H47" s="227" t="s">
        <v>171</v>
      </c>
    </row>
    <row r="48" spans="1:8">
      <c r="A48" s="82"/>
      <c r="B48" s="92">
        <v>60</v>
      </c>
      <c r="C48" s="623" t="s">
        <v>653</v>
      </c>
      <c r="D48" s="603"/>
      <c r="E48" s="529">
        <f>E47</f>
        <v>1700</v>
      </c>
      <c r="F48" s="599">
        <f t="shared" ref="F48:G52" si="9">F47</f>
        <v>0</v>
      </c>
      <c r="G48" s="529">
        <f t="shared" si="9"/>
        <v>1700</v>
      </c>
    </row>
    <row r="49" spans="1:7">
      <c r="A49" s="82" t="s">
        <v>43</v>
      </c>
      <c r="B49" s="93">
        <v>1.103</v>
      </c>
      <c r="C49" s="78" t="s">
        <v>652</v>
      </c>
      <c r="D49" s="603"/>
      <c r="E49" s="529">
        <f>E48</f>
        <v>1700</v>
      </c>
      <c r="F49" s="599">
        <f t="shared" si="9"/>
        <v>0</v>
      </c>
      <c r="G49" s="529">
        <f t="shared" si="9"/>
        <v>1700</v>
      </c>
    </row>
    <row r="50" spans="1:7">
      <c r="A50" s="82" t="s">
        <v>43</v>
      </c>
      <c r="B50" s="92">
        <v>1</v>
      </c>
      <c r="C50" s="623" t="s">
        <v>651</v>
      </c>
      <c r="D50" s="603"/>
      <c r="E50" s="529">
        <f>E49</f>
        <v>1700</v>
      </c>
      <c r="F50" s="599">
        <f t="shared" si="9"/>
        <v>0</v>
      </c>
      <c r="G50" s="529">
        <f t="shared" si="9"/>
        <v>1700</v>
      </c>
    </row>
    <row r="51" spans="1:7">
      <c r="A51" s="106" t="s">
        <v>43</v>
      </c>
      <c r="B51" s="90">
        <v>4711</v>
      </c>
      <c r="C51" s="85" t="s">
        <v>650</v>
      </c>
      <c r="D51" s="603"/>
      <c r="E51" s="529">
        <f>E50</f>
        <v>1700</v>
      </c>
      <c r="F51" s="599">
        <f t="shared" si="9"/>
        <v>0</v>
      </c>
      <c r="G51" s="529">
        <f t="shared" si="9"/>
        <v>1700</v>
      </c>
    </row>
    <row r="52" spans="1:7">
      <c r="A52" s="106" t="s">
        <v>43</v>
      </c>
      <c r="B52" s="489"/>
      <c r="C52" s="85" t="s">
        <v>9</v>
      </c>
      <c r="D52" s="603"/>
      <c r="E52" s="529">
        <f>E51</f>
        <v>1700</v>
      </c>
      <c r="F52" s="599">
        <f t="shared" si="9"/>
        <v>0</v>
      </c>
      <c r="G52" s="529">
        <f t="shared" si="9"/>
        <v>1700</v>
      </c>
    </row>
    <row r="53" spans="1:7">
      <c r="A53" s="106" t="s">
        <v>43</v>
      </c>
      <c r="B53" s="489"/>
      <c r="C53" s="85" t="s">
        <v>44</v>
      </c>
      <c r="D53" s="603"/>
      <c r="E53" s="603">
        <f>E40+E52</f>
        <v>21701</v>
      </c>
      <c r="F53" s="870">
        <f t="shared" ref="F53:G53" si="10">F40+F52</f>
        <v>0</v>
      </c>
      <c r="G53" s="603">
        <f t="shared" si="10"/>
        <v>21701</v>
      </c>
    </row>
    <row r="54" spans="1:7">
      <c r="A54" s="741" t="s">
        <v>168</v>
      </c>
      <c r="B54" s="602" t="s">
        <v>430</v>
      </c>
      <c r="C54" s="878"/>
      <c r="F54" s="230"/>
      <c r="G54" s="230"/>
    </row>
    <row r="55" spans="1:7">
      <c r="A55" s="131" t="s">
        <v>486</v>
      </c>
      <c r="B55" s="132"/>
      <c r="C55" s="878"/>
      <c r="D55" s="291"/>
      <c r="F55" s="230"/>
      <c r="G55" s="230"/>
    </row>
    <row r="56" spans="1:7">
      <c r="A56" s="741" t="s">
        <v>165</v>
      </c>
      <c r="B56" s="602" t="s">
        <v>487</v>
      </c>
      <c r="C56" s="878"/>
      <c r="D56" s="291"/>
      <c r="E56" s="291"/>
      <c r="F56" s="291"/>
      <c r="G56" s="230"/>
    </row>
    <row r="57" spans="1:7">
      <c r="A57" s="741" t="s">
        <v>166</v>
      </c>
      <c r="B57" s="602" t="s">
        <v>488</v>
      </c>
      <c r="C57" s="878"/>
      <c r="D57" s="291"/>
      <c r="E57" s="291"/>
    </row>
    <row r="58" spans="1:7">
      <c r="A58" s="741" t="s">
        <v>171</v>
      </c>
      <c r="B58" s="602" t="s">
        <v>655</v>
      </c>
      <c r="C58" s="878"/>
      <c r="D58" s="291"/>
      <c r="E58" s="291"/>
    </row>
    <row r="59" spans="1:7">
      <c r="A59" s="741" t="s">
        <v>88</v>
      </c>
      <c r="B59" s="602" t="s">
        <v>656</v>
      </c>
      <c r="C59" s="878"/>
      <c r="D59" s="291"/>
      <c r="E59" s="291"/>
    </row>
    <row r="60" spans="1:7">
      <c r="A60" s="741" t="s">
        <v>88</v>
      </c>
      <c r="B60" s="602" t="s">
        <v>657</v>
      </c>
      <c r="C60" s="878"/>
      <c r="D60" s="291"/>
      <c r="E60" s="291"/>
    </row>
    <row r="61" spans="1:7">
      <c r="A61" s="741" t="s">
        <v>88</v>
      </c>
      <c r="B61" s="602" t="s">
        <v>658</v>
      </c>
      <c r="C61" s="878"/>
      <c r="D61" s="291"/>
      <c r="E61" s="291"/>
    </row>
    <row r="62" spans="1:7">
      <c r="A62" s="741" t="s">
        <v>88</v>
      </c>
      <c r="B62" s="602" t="s">
        <v>659</v>
      </c>
      <c r="C62" s="878"/>
      <c r="D62" s="291"/>
      <c r="E62" s="291"/>
    </row>
    <row r="63" spans="1:7">
      <c r="A63" s="741" t="s">
        <v>88</v>
      </c>
      <c r="B63" s="602" t="s">
        <v>660</v>
      </c>
      <c r="C63" s="878"/>
      <c r="D63" s="291"/>
      <c r="E63" s="291"/>
    </row>
    <row r="64" spans="1:7">
      <c r="A64" s="741" t="s">
        <v>88</v>
      </c>
      <c r="B64" s="602" t="s">
        <v>661</v>
      </c>
      <c r="C64" s="878"/>
      <c r="D64" s="291"/>
      <c r="E64" s="291"/>
    </row>
    <row r="65" spans="1:7">
      <c r="A65" s="741" t="s">
        <v>88</v>
      </c>
      <c r="B65" s="602" t="s">
        <v>662</v>
      </c>
      <c r="C65" s="878"/>
      <c r="D65" s="291"/>
      <c r="E65" s="291"/>
    </row>
    <row r="66" spans="1:7">
      <c r="A66" s="741"/>
      <c r="B66" s="602"/>
      <c r="C66" s="878"/>
      <c r="D66" s="291"/>
      <c r="E66" s="291"/>
    </row>
    <row r="67" spans="1:7">
      <c r="A67" s="741"/>
      <c r="B67" s="602"/>
      <c r="C67" s="878"/>
      <c r="D67" s="291"/>
      <c r="E67" s="291"/>
    </row>
    <row r="68" spans="1:7">
      <c r="A68" s="741"/>
      <c r="B68" s="602"/>
      <c r="C68" s="878"/>
      <c r="D68" s="291"/>
      <c r="E68" s="291"/>
    </row>
    <row r="69" spans="1:7">
      <c r="A69" s="82"/>
      <c r="B69" s="72"/>
      <c r="C69" s="78"/>
    </row>
    <row r="70" spans="1:7">
      <c r="A70" s="82"/>
      <c r="B70" s="72"/>
      <c r="C70" s="78"/>
      <c r="D70" s="229"/>
      <c r="E70" s="229"/>
      <c r="F70" s="228"/>
      <c r="G70" s="228"/>
    </row>
    <row r="71" spans="1:7">
      <c r="C71" s="999"/>
      <c r="D71" s="991"/>
      <c r="E71" s="382"/>
      <c r="F71" s="991"/>
      <c r="G71" s="382"/>
    </row>
    <row r="72" spans="1:7">
      <c r="C72" s="999"/>
      <c r="D72" s="229"/>
      <c r="E72" s="229"/>
      <c r="F72" s="229"/>
      <c r="G72" s="229"/>
    </row>
    <row r="73" spans="1:7">
      <c r="C73" s="999"/>
      <c r="D73" s="229"/>
      <c r="E73" s="229"/>
      <c r="F73" s="228"/>
      <c r="G73" s="228"/>
    </row>
  </sheetData>
  <autoFilter ref="A17:I17">
    <filterColumn colId="7"/>
  </autoFilter>
  <customSheetViews>
    <customSheetView guid="{C5F44875-2256-4473-BD8B-FE5F322CC657}" showPageBreaks="1" printArea="1" showAutoFilter="1" view="pageBreakPreview">
      <selection activeCell="F8" sqref="F8"/>
      <pageMargins left="0.78740157480314965" right="0.78740157480314965" top="0.78740157480314965" bottom="4.1338582677165361" header="0.51181102362204722" footer="3.5433070866141736"/>
      <printOptions horizontalCentered="1"/>
      <pageSetup paperSize="9" scale="78" firstPageNumber="31" orientation="portrait" blackAndWhite="1" useFirstPageNumber="1" r:id="rId1"/>
      <headerFooter alignWithMargins="0">
        <oddHeader xml:space="preserve">&amp;C   </oddHeader>
        <oddFooter>&amp;C&amp;"Times New Roman,Bold"&amp;P</oddFooter>
      </headerFooter>
      <autoFilter ref="A14:AD29">
        <filterColumn colId="7"/>
        <filterColumn colId="8"/>
      </autoFilter>
    </customSheetView>
    <customSheetView guid="{A48B2B02-857B-4E03-8EC3-B83BCD408191}" showPageBreaks="1" printArea="1" showAutoFilter="1" view="pageBreakPreview" topLeftCell="A118">
      <selection activeCell="E20" sqref="E20:F23 E27:F28 E32:F35 E39:F42 E48:F48 E52:F52 E56:F56 E60:F60 E66:F66 E70:F71 E75:F76 E80:F81 E85:F86 E96:F101 E105:F108 E112:F115 E119:F122 E126:F129 E136:F136 E141:F144 E155:F157 E163:F163 E175:F175 E180:F181 E189:F192"/>
      <pageMargins left="0.78740157480314965" right="0.78740157480314965" top="0.78740157480314965" bottom="4.1338582677165361" header="0.51181102362204722" footer="3.5433070866141736"/>
      <printOptions horizontalCentered="1"/>
      <pageSetup paperSize="9" scale="78" firstPageNumber="31" orientation="portrait" blackAndWhite="1" useFirstPageNumber="1" r:id="rId2"/>
      <headerFooter alignWithMargins="0">
        <oddHeader xml:space="preserve">&amp;C   </oddHeader>
        <oddFooter>&amp;C&amp;"Times New Roman,Bold"&amp;P</oddFooter>
      </headerFooter>
      <autoFilter ref="A14:AD29">
        <filterColumn colId="7"/>
        <filterColumn colId="8"/>
      </autoFilter>
    </customSheetView>
  </customSheetViews>
  <mergeCells count="5">
    <mergeCell ref="B16:G16"/>
    <mergeCell ref="A3:G3"/>
    <mergeCell ref="B4:G4"/>
    <mergeCell ref="A1:G1"/>
    <mergeCell ref="A2:G2"/>
  </mergeCells>
  <printOptions horizontalCentered="1"/>
  <pageMargins left="0.6692913385826772" right="0.6692913385826772" top="0.6692913385826772" bottom="3.7401574803149606" header="0.51181102362204722" footer="3.1496062992125986"/>
  <pageSetup paperSize="9" scale="90" firstPageNumber="21" orientation="portrait" blackAndWhite="1" useFirstPageNumber="1" r:id="rId3"/>
  <headerFooter alignWithMargins="0">
    <oddHeader xml:space="preserve">&amp;C   </oddHeader>
    <oddFooter>&amp;C&amp;"Times New Roman,Bold"&amp;P</oddFooter>
  </headerFooter>
  <drawing r:id="rId4"/>
</worksheet>
</file>

<file path=xl/worksheets/sheet17.xml><?xml version="1.0" encoding="utf-8"?>
<worksheet xmlns="http://schemas.openxmlformats.org/spreadsheetml/2006/main" xmlns:r="http://schemas.openxmlformats.org/officeDocument/2006/relationships">
  <sheetPr syncVertical="1" syncRef="A13" transitionEvaluation="1" codeName="Sheet21">
    <tabColor rgb="FF00B050"/>
  </sheetPr>
  <dimension ref="A1:H639"/>
  <sheetViews>
    <sheetView view="pageBreakPreview" topLeftCell="A13" zoomScaleSheetLayoutView="100" workbookViewId="0">
      <selection activeCell="E20" sqref="E20:F20"/>
    </sheetView>
  </sheetViews>
  <sheetFormatPr defaultColWidth="12.44140625" defaultRowHeight="13.2"/>
  <cols>
    <col min="1" max="1" width="6.33203125" style="68" customWidth="1"/>
    <col min="2" max="2" width="8.6640625" style="43" customWidth="1"/>
    <col min="3" max="3" width="38.6640625" style="7" customWidth="1"/>
    <col min="4" max="4" width="8.5546875" style="7" customWidth="1"/>
    <col min="5" max="5" width="9.6640625" style="8" customWidth="1"/>
    <col min="6" max="6" width="9.6640625" style="7" customWidth="1"/>
    <col min="7" max="7" width="10.6640625" style="7" customWidth="1"/>
    <col min="8" max="8" width="3.109375" style="7" customWidth="1"/>
    <col min="9" max="16384" width="12.44140625" style="7"/>
  </cols>
  <sheetData>
    <row r="1" spans="1:8" ht="13.5" customHeight="1">
      <c r="A1" s="1324" t="s">
        <v>123</v>
      </c>
      <c r="B1" s="1324"/>
      <c r="C1" s="1324"/>
      <c r="D1" s="1324"/>
      <c r="E1" s="1324"/>
      <c r="F1" s="1324"/>
      <c r="G1" s="1324"/>
      <c r="H1" s="1000"/>
    </row>
    <row r="2" spans="1:8" ht="13.5" customHeight="1">
      <c r="A2" s="1324" t="s">
        <v>122</v>
      </c>
      <c r="B2" s="1324"/>
      <c r="C2" s="1324"/>
      <c r="D2" s="1324"/>
      <c r="E2" s="1324"/>
      <c r="F2" s="1324"/>
      <c r="G2" s="1324"/>
      <c r="H2" s="1000"/>
    </row>
    <row r="3" spans="1:8" ht="28.95" customHeight="1">
      <c r="A3" s="1286" t="s">
        <v>408</v>
      </c>
      <c r="B3" s="1286"/>
      <c r="C3" s="1286"/>
      <c r="D3" s="1286"/>
      <c r="E3" s="1286"/>
      <c r="F3" s="1286"/>
      <c r="G3" s="1286"/>
      <c r="H3" s="969"/>
    </row>
    <row r="4" spans="1:8" ht="13.8">
      <c r="A4" s="26"/>
      <c r="B4" s="1291"/>
      <c r="C4" s="1291"/>
      <c r="D4" s="1291"/>
      <c r="E4" s="1291"/>
      <c r="F4" s="1291"/>
      <c r="G4" s="1291"/>
      <c r="H4" s="970"/>
    </row>
    <row r="5" spans="1:8" ht="13.5" customHeight="1">
      <c r="A5" s="26"/>
      <c r="B5" s="22"/>
      <c r="C5" s="22"/>
      <c r="D5" s="28"/>
      <c r="E5" s="29" t="s">
        <v>3</v>
      </c>
      <c r="F5" s="29" t="s">
        <v>4</v>
      </c>
      <c r="G5" s="29" t="s">
        <v>101</v>
      </c>
      <c r="H5" s="25"/>
    </row>
    <row r="6" spans="1:8">
      <c r="A6" s="26"/>
      <c r="B6" s="34" t="s">
        <v>5</v>
      </c>
      <c r="C6" s="22" t="s">
        <v>6</v>
      </c>
      <c r="D6" s="373" t="s">
        <v>66</v>
      </c>
      <c r="E6" s="388">
        <v>205640</v>
      </c>
      <c r="F6" s="596"/>
      <c r="G6" s="388">
        <f>SUM(E6:F6)</f>
        <v>205640</v>
      </c>
      <c r="H6" s="24"/>
    </row>
    <row r="7" spans="1:8">
      <c r="A7" s="26"/>
      <c r="B7" s="34"/>
      <c r="C7" s="22"/>
      <c r="D7" s="31" t="s">
        <v>44</v>
      </c>
      <c r="E7" s="24">
        <v>214530</v>
      </c>
      <c r="F7" s="389">
        <v>0</v>
      </c>
      <c r="G7" s="24">
        <v>214530</v>
      </c>
      <c r="H7" s="24"/>
    </row>
    <row r="8" spans="1:8">
      <c r="A8" s="26"/>
      <c r="B8" s="68" t="s">
        <v>310</v>
      </c>
      <c r="C8" s="7" t="s">
        <v>309</v>
      </c>
      <c r="D8" s="373" t="s">
        <v>66</v>
      </c>
      <c r="E8" s="390">
        <v>0</v>
      </c>
      <c r="F8" s="389">
        <v>0</v>
      </c>
      <c r="G8" s="390">
        <f>SUM(E8:F8)</f>
        <v>0</v>
      </c>
      <c r="H8" s="388"/>
    </row>
    <row r="9" spans="1:8" ht="13.5" customHeight="1">
      <c r="A9" s="26"/>
      <c r="B9" s="7"/>
      <c r="D9" s="31" t="s">
        <v>44</v>
      </c>
      <c r="E9" s="24">
        <v>3000</v>
      </c>
      <c r="F9" s="389">
        <v>0</v>
      </c>
      <c r="G9" s="24">
        <f>SUM(E9:F9)</f>
        <v>3000</v>
      </c>
      <c r="H9" s="25"/>
    </row>
    <row r="10" spans="1:8" ht="13.5" customHeight="1">
      <c r="A10" s="26"/>
      <c r="B10" s="68" t="s">
        <v>311</v>
      </c>
      <c r="C10" s="7" t="s">
        <v>402</v>
      </c>
      <c r="D10" s="373" t="s">
        <v>66</v>
      </c>
      <c r="E10" s="25" t="s">
        <v>88</v>
      </c>
      <c r="F10" s="384">
        <v>0</v>
      </c>
      <c r="G10" s="25" t="s">
        <v>88</v>
      </c>
      <c r="H10" s="25"/>
    </row>
    <row r="11" spans="1:8" ht="13.5" customHeight="1">
      <c r="A11" s="26"/>
      <c r="B11" s="7"/>
      <c r="D11" s="31" t="s">
        <v>44</v>
      </c>
      <c r="E11" s="594">
        <v>1920</v>
      </c>
      <c r="F11" s="389">
        <v>0</v>
      </c>
      <c r="G11" s="594">
        <v>1920</v>
      </c>
      <c r="H11" s="25"/>
    </row>
    <row r="12" spans="1:8">
      <c r="A12" s="26"/>
      <c r="B12" s="7"/>
      <c r="E12" s="7"/>
      <c r="H12" s="25"/>
    </row>
    <row r="13" spans="1:8" ht="13.8">
      <c r="A13" s="26"/>
      <c r="B13" s="30" t="s">
        <v>330</v>
      </c>
      <c r="C13" s="32" t="s">
        <v>8</v>
      </c>
      <c r="D13" s="372" t="s">
        <v>66</v>
      </c>
      <c r="E13" s="390">
        <v>0</v>
      </c>
      <c r="F13" s="653">
        <v>0</v>
      </c>
      <c r="G13" s="398">
        <f>SUM(E13:F13)</f>
        <v>0</v>
      </c>
      <c r="H13" s="25"/>
    </row>
    <row r="14" spans="1:8" ht="13.5" customHeight="1">
      <c r="A14" s="26"/>
      <c r="B14" s="30"/>
      <c r="C14" s="32" t="s">
        <v>97</v>
      </c>
      <c r="D14" s="33" t="s">
        <v>44</v>
      </c>
      <c r="E14" s="25">
        <f>E30</f>
        <v>5752</v>
      </c>
      <c r="F14" s="951">
        <v>0</v>
      </c>
      <c r="G14" s="25">
        <f>SUM(E14:F14)</f>
        <v>5752</v>
      </c>
      <c r="H14" s="25"/>
    </row>
    <row r="15" spans="1:8" ht="13.5" customHeight="1">
      <c r="A15" s="26"/>
      <c r="B15" s="34" t="s">
        <v>43</v>
      </c>
      <c r="C15" s="22" t="s">
        <v>312</v>
      </c>
      <c r="D15" s="385" t="s">
        <v>66</v>
      </c>
      <c r="E15" s="387">
        <f>E6+E8+E10+E13</f>
        <v>205640</v>
      </c>
      <c r="F15" s="952">
        <f t="shared" ref="F15:G15" si="0">F6+F8+F10+F13</f>
        <v>0</v>
      </c>
      <c r="G15" s="387">
        <f t="shared" si="0"/>
        <v>205640</v>
      </c>
      <c r="H15" s="24"/>
    </row>
    <row r="16" spans="1:8" ht="13.5" customHeight="1">
      <c r="A16" s="26"/>
      <c r="B16" s="34"/>
      <c r="C16" s="22"/>
      <c r="D16" s="386" t="s">
        <v>44</v>
      </c>
      <c r="E16" s="953">
        <f>E7+E9+E11+E14</f>
        <v>225202</v>
      </c>
      <c r="F16" s="597">
        <f t="shared" ref="F16:G16" si="1">F7+F9+F11+F14</f>
        <v>0</v>
      </c>
      <c r="G16" s="953">
        <f t="shared" si="1"/>
        <v>225202</v>
      </c>
      <c r="H16" s="24"/>
    </row>
    <row r="17" spans="1:8" ht="13.5" customHeight="1">
      <c r="A17" s="26"/>
      <c r="B17" s="30"/>
      <c r="C17" s="22"/>
      <c r="D17" s="23"/>
      <c r="E17" s="23"/>
      <c r="F17" s="31"/>
      <c r="G17" s="23"/>
      <c r="H17" s="23"/>
    </row>
    <row r="18" spans="1:8" ht="13.5" customHeight="1">
      <c r="A18" s="26"/>
      <c r="B18" s="34" t="s">
        <v>397</v>
      </c>
      <c r="C18" s="22" t="s">
        <v>21</v>
      </c>
      <c r="D18" s="22"/>
      <c r="E18" s="22"/>
      <c r="F18" s="37"/>
      <c r="G18" s="22"/>
      <c r="H18" s="22"/>
    </row>
    <row r="19" spans="1:8" s="1" customFormat="1" ht="13.8" thickBot="1">
      <c r="A19" s="38"/>
      <c r="B19" s="1292" t="s">
        <v>89</v>
      </c>
      <c r="C19" s="1292"/>
      <c r="D19" s="1292"/>
      <c r="E19" s="1292"/>
      <c r="F19" s="1292"/>
      <c r="G19" s="1292"/>
      <c r="H19" s="388"/>
    </row>
    <row r="20" spans="1:8" s="1" customFormat="1" ht="14.4" thickTop="1" thickBot="1">
      <c r="A20" s="38"/>
      <c r="B20" s="203"/>
      <c r="C20" s="203" t="s">
        <v>22</v>
      </c>
      <c r="D20" s="203"/>
      <c r="E20" s="203"/>
      <c r="F20" s="203"/>
      <c r="G20" s="39" t="s">
        <v>101</v>
      </c>
      <c r="H20" s="25"/>
    </row>
    <row r="21" spans="1:8" ht="15" customHeight="1" thickTop="1">
      <c r="A21" s="988"/>
      <c r="B21" s="45"/>
      <c r="C21" s="593" t="s">
        <v>47</v>
      </c>
      <c r="D21" s="3"/>
      <c r="E21" s="466"/>
      <c r="F21" s="466"/>
      <c r="G21" s="3"/>
      <c r="H21" s="3"/>
    </row>
    <row r="22" spans="1:8" ht="15" customHeight="1">
      <c r="A22" s="68" t="s">
        <v>48</v>
      </c>
      <c r="B22" s="510">
        <v>2014</v>
      </c>
      <c r="C22" s="51" t="s">
        <v>118</v>
      </c>
      <c r="D22" s="8"/>
      <c r="E22" s="479"/>
      <c r="F22" s="479"/>
      <c r="G22" s="8"/>
      <c r="H22" s="8"/>
    </row>
    <row r="23" spans="1:8" ht="15" customHeight="1">
      <c r="B23" s="513">
        <v>0.105</v>
      </c>
      <c r="C23" s="51" t="s">
        <v>319</v>
      </c>
      <c r="D23" s="49"/>
      <c r="E23" s="49"/>
      <c r="F23" s="49"/>
      <c r="G23" s="390"/>
      <c r="H23" s="49"/>
    </row>
    <row r="24" spans="1:8">
      <c r="A24" s="988"/>
      <c r="B24" s="45">
        <v>65</v>
      </c>
      <c r="C24" s="499" t="s">
        <v>371</v>
      </c>
      <c r="D24" s="49"/>
      <c r="E24" s="49"/>
      <c r="F24" s="49"/>
      <c r="G24" s="49"/>
      <c r="H24" s="8"/>
    </row>
    <row r="25" spans="1:8">
      <c r="A25" s="988"/>
      <c r="B25" s="41" t="s">
        <v>301</v>
      </c>
      <c r="C25" s="499" t="s">
        <v>207</v>
      </c>
      <c r="D25" s="601"/>
      <c r="E25" s="601">
        <v>5752</v>
      </c>
      <c r="F25" s="654">
        <v>0</v>
      </c>
      <c r="G25" s="601">
        <f>SUM(E25:F25)</f>
        <v>5752</v>
      </c>
      <c r="H25" s="8"/>
    </row>
    <row r="26" spans="1:8">
      <c r="A26" s="988" t="s">
        <v>43</v>
      </c>
      <c r="B26" s="45">
        <v>65</v>
      </c>
      <c r="C26" s="499" t="s">
        <v>371</v>
      </c>
      <c r="D26" s="584"/>
      <c r="E26" s="584">
        <f>SUM(E25:E25)</f>
        <v>5752</v>
      </c>
      <c r="F26" s="849">
        <f>SUM(F25:F25)</f>
        <v>0</v>
      </c>
      <c r="G26" s="584">
        <f>SUM(G25:G25)</f>
        <v>5752</v>
      </c>
      <c r="H26" s="8"/>
    </row>
    <row r="27" spans="1:8">
      <c r="A27" s="988" t="s">
        <v>43</v>
      </c>
      <c r="B27" s="511">
        <v>0.105</v>
      </c>
      <c r="C27" s="60" t="s">
        <v>319</v>
      </c>
      <c r="D27" s="584"/>
      <c r="E27" s="584">
        <f>E26</f>
        <v>5752</v>
      </c>
      <c r="F27" s="849">
        <f t="shared" ref="F27:G27" si="2">F26</f>
        <v>0</v>
      </c>
      <c r="G27" s="584">
        <f t="shared" si="2"/>
        <v>5752</v>
      </c>
      <c r="H27" s="8"/>
    </row>
    <row r="28" spans="1:8">
      <c r="A28" s="107" t="s">
        <v>43</v>
      </c>
      <c r="B28" s="796">
        <v>2014</v>
      </c>
      <c r="C28" s="53" t="s">
        <v>118</v>
      </c>
      <c r="D28" s="584"/>
      <c r="E28" s="584">
        <f>E27</f>
        <v>5752</v>
      </c>
      <c r="F28" s="849">
        <f t="shared" ref="F28:G28" si="3">F27</f>
        <v>0</v>
      </c>
      <c r="G28" s="584">
        <f t="shared" si="3"/>
        <v>5752</v>
      </c>
      <c r="H28" s="8"/>
    </row>
    <row r="29" spans="1:8">
      <c r="A29" s="55" t="s">
        <v>43</v>
      </c>
      <c r="B29" s="56"/>
      <c r="C29" s="57" t="s">
        <v>47</v>
      </c>
      <c r="D29" s="601"/>
      <c r="E29" s="601">
        <f>E28</f>
        <v>5752</v>
      </c>
      <c r="F29" s="654">
        <f>F28</f>
        <v>0</v>
      </c>
      <c r="G29" s="601">
        <f>G28</f>
        <v>5752</v>
      </c>
      <c r="H29" s="8"/>
    </row>
    <row r="30" spans="1:8">
      <c r="A30" s="55" t="s">
        <v>43</v>
      </c>
      <c r="B30" s="56"/>
      <c r="C30" s="57" t="s">
        <v>44</v>
      </c>
      <c r="D30" s="584"/>
      <c r="E30" s="584">
        <f>E29</f>
        <v>5752</v>
      </c>
      <c r="F30" s="849">
        <f t="shared" ref="F30:G30" si="4">F29</f>
        <v>0</v>
      </c>
      <c r="G30" s="584">
        <f t="shared" si="4"/>
        <v>5752</v>
      </c>
      <c r="H30" s="8"/>
    </row>
    <row r="31" spans="1:8">
      <c r="G31" s="8"/>
      <c r="H31" s="8"/>
    </row>
    <row r="32" spans="1:8">
      <c r="A32" s="982" t="s">
        <v>512</v>
      </c>
      <c r="B32" s="460"/>
      <c r="C32" s="59"/>
      <c r="D32" s="59"/>
      <c r="E32" s="108"/>
      <c r="F32" s="59"/>
      <c r="G32" s="108"/>
      <c r="H32" s="8"/>
    </row>
    <row r="33" spans="3:8">
      <c r="G33" s="8"/>
      <c r="H33" s="8"/>
    </row>
    <row r="34" spans="3:8">
      <c r="G34" s="8"/>
      <c r="H34" s="8"/>
    </row>
    <row r="35" spans="3:8">
      <c r="G35" s="8"/>
      <c r="H35" s="8"/>
    </row>
    <row r="36" spans="3:8">
      <c r="C36" s="61"/>
      <c r="D36" s="991"/>
      <c r="E36" s="991"/>
      <c r="F36" s="991"/>
      <c r="G36" s="382"/>
      <c r="H36" s="49"/>
    </row>
    <row r="37" spans="3:8">
      <c r="C37" s="61"/>
      <c r="D37" s="49"/>
      <c r="E37" s="49"/>
      <c r="F37" s="110"/>
      <c r="G37" s="110"/>
      <c r="H37" s="49"/>
    </row>
    <row r="38" spans="3:8">
      <c r="C38" s="61"/>
      <c r="D38" s="49"/>
      <c r="E38" s="49"/>
      <c r="F38" s="49"/>
      <c r="G38" s="49"/>
      <c r="H38" s="49"/>
    </row>
    <row r="39" spans="3:8">
      <c r="C39" s="61"/>
      <c r="D39" s="49"/>
      <c r="E39" s="49"/>
      <c r="F39" s="49"/>
      <c r="G39" s="49"/>
      <c r="H39" s="49"/>
    </row>
    <row r="40" spans="3:8">
      <c r="D40" s="8"/>
      <c r="F40" s="8"/>
      <c r="G40" s="8"/>
      <c r="H40" s="8"/>
    </row>
    <row r="41" spans="3:8">
      <c r="D41" s="8"/>
      <c r="F41" s="8"/>
      <c r="G41" s="8"/>
      <c r="H41" s="8"/>
    </row>
    <row r="42" spans="3:8">
      <c r="D42" s="8"/>
      <c r="F42" s="8"/>
      <c r="G42" s="8"/>
      <c r="H42" s="8"/>
    </row>
    <row r="43" spans="3:8">
      <c r="D43" s="8"/>
      <c r="F43" s="8"/>
      <c r="G43" s="8"/>
      <c r="H43" s="8"/>
    </row>
    <row r="44" spans="3:8">
      <c r="D44" s="8"/>
      <c r="F44" s="8"/>
      <c r="G44" s="8"/>
      <c r="H44" s="8"/>
    </row>
    <row r="45" spans="3:8">
      <c r="D45" s="8"/>
      <c r="F45" s="8"/>
      <c r="G45" s="8"/>
      <c r="H45" s="8"/>
    </row>
    <row r="46" spans="3:8">
      <c r="D46" s="8"/>
      <c r="F46" s="8"/>
      <c r="G46" s="8"/>
      <c r="H46" s="8"/>
    </row>
    <row r="47" spans="3:8">
      <c r="D47" s="8"/>
      <c r="F47" s="8"/>
      <c r="G47" s="8"/>
      <c r="H47" s="8"/>
    </row>
    <row r="48" spans="3:8">
      <c r="D48" s="8"/>
      <c r="F48" s="8"/>
      <c r="G48" s="8"/>
      <c r="H48" s="8"/>
    </row>
    <row r="49" spans="4:8">
      <c r="D49" s="8"/>
      <c r="F49" s="8"/>
      <c r="G49" s="8"/>
      <c r="H49" s="8"/>
    </row>
    <row r="50" spans="4:8">
      <c r="D50" s="8"/>
      <c r="F50" s="8"/>
      <c r="G50" s="8"/>
      <c r="H50" s="8"/>
    </row>
    <row r="51" spans="4:8">
      <c r="D51" s="8"/>
      <c r="F51" s="8"/>
      <c r="G51" s="8"/>
      <c r="H51" s="8"/>
    </row>
    <row r="52" spans="4:8">
      <c r="D52" s="8"/>
      <c r="F52" s="8"/>
      <c r="G52" s="8"/>
      <c r="H52" s="8"/>
    </row>
    <row r="53" spans="4:8">
      <c r="D53" s="8"/>
      <c r="F53" s="8"/>
      <c r="G53" s="8"/>
      <c r="H53" s="8"/>
    </row>
    <row r="54" spans="4:8">
      <c r="D54" s="8"/>
      <c r="F54" s="8"/>
      <c r="G54" s="8"/>
      <c r="H54" s="8"/>
    </row>
    <row r="55" spans="4:8">
      <c r="D55" s="8"/>
      <c r="F55" s="8"/>
      <c r="G55" s="8"/>
      <c r="H55" s="8"/>
    </row>
    <row r="56" spans="4:8">
      <c r="D56" s="8"/>
      <c r="F56" s="8"/>
      <c r="G56" s="8"/>
      <c r="H56" s="8"/>
    </row>
    <row r="57" spans="4:8">
      <c r="D57" s="8"/>
      <c r="F57" s="8"/>
      <c r="G57" s="8"/>
      <c r="H57" s="8"/>
    </row>
    <row r="58" spans="4:8">
      <c r="D58" s="8"/>
      <c r="F58" s="8"/>
      <c r="G58" s="8"/>
      <c r="H58" s="8"/>
    </row>
    <row r="59" spans="4:8">
      <c r="D59" s="8"/>
      <c r="F59" s="8"/>
      <c r="G59" s="8"/>
      <c r="H59" s="8"/>
    </row>
    <row r="60" spans="4:8">
      <c r="D60" s="8"/>
      <c r="F60" s="8"/>
      <c r="G60" s="8"/>
      <c r="H60" s="8"/>
    </row>
    <row r="61" spans="4:8">
      <c r="D61" s="8"/>
      <c r="F61" s="8"/>
      <c r="G61" s="8"/>
      <c r="H61" s="8"/>
    </row>
    <row r="62" spans="4:8">
      <c r="D62" s="8"/>
      <c r="F62" s="8"/>
      <c r="G62" s="8"/>
      <c r="H62" s="8"/>
    </row>
    <row r="63" spans="4:8">
      <c r="D63" s="8"/>
      <c r="F63" s="8"/>
      <c r="G63" s="8"/>
      <c r="H63" s="8"/>
    </row>
    <row r="64" spans="4:8">
      <c r="D64" s="8"/>
      <c r="F64" s="8"/>
      <c r="G64" s="8"/>
      <c r="H64" s="8"/>
    </row>
    <row r="65" spans="4:8">
      <c r="D65" s="8"/>
      <c r="F65" s="8"/>
      <c r="G65" s="8"/>
      <c r="H65" s="8"/>
    </row>
    <row r="66" spans="4:8">
      <c r="D66" s="8"/>
      <c r="F66" s="8"/>
      <c r="G66" s="8"/>
      <c r="H66" s="8"/>
    </row>
    <row r="67" spans="4:8">
      <c r="D67" s="8"/>
      <c r="F67" s="8"/>
      <c r="G67" s="8"/>
      <c r="H67" s="8"/>
    </row>
    <row r="68" spans="4:8">
      <c r="D68" s="8"/>
      <c r="F68" s="8"/>
      <c r="G68" s="8"/>
      <c r="H68" s="8"/>
    </row>
    <row r="69" spans="4:8">
      <c r="D69" s="8"/>
      <c r="F69" s="8"/>
      <c r="G69" s="8"/>
      <c r="H69" s="8"/>
    </row>
    <row r="70" spans="4:8">
      <c r="D70" s="8"/>
      <c r="F70" s="8"/>
      <c r="G70" s="8"/>
      <c r="H70" s="8"/>
    </row>
    <row r="71" spans="4:8">
      <c r="D71" s="8"/>
      <c r="F71" s="8"/>
      <c r="G71" s="8"/>
      <c r="H71" s="8"/>
    </row>
    <row r="72" spans="4:8">
      <c r="D72" s="8"/>
      <c r="F72" s="8"/>
      <c r="G72" s="8"/>
      <c r="H72" s="8"/>
    </row>
    <row r="73" spans="4:8">
      <c r="D73" s="8"/>
      <c r="F73" s="8"/>
      <c r="G73" s="8"/>
      <c r="H73" s="8"/>
    </row>
    <row r="74" spans="4:8">
      <c r="D74" s="8"/>
      <c r="F74" s="8"/>
      <c r="G74" s="8"/>
      <c r="H74" s="8"/>
    </row>
    <row r="75" spans="4:8">
      <c r="D75" s="8"/>
      <c r="F75" s="8"/>
      <c r="G75" s="8"/>
      <c r="H75" s="8"/>
    </row>
    <row r="76" spans="4:8">
      <c r="D76" s="8"/>
      <c r="F76" s="8"/>
      <c r="G76" s="8"/>
      <c r="H76" s="8"/>
    </row>
    <row r="77" spans="4:8">
      <c r="D77" s="8"/>
      <c r="F77" s="8"/>
      <c r="G77" s="8"/>
      <c r="H77" s="8"/>
    </row>
    <row r="78" spans="4:8">
      <c r="D78" s="8"/>
      <c r="F78" s="8"/>
      <c r="G78" s="8"/>
      <c r="H78" s="8"/>
    </row>
    <row r="79" spans="4:8">
      <c r="D79" s="8"/>
      <c r="F79" s="8"/>
      <c r="G79" s="8"/>
      <c r="H79" s="8"/>
    </row>
    <row r="80" spans="4:8">
      <c r="D80" s="8"/>
      <c r="F80" s="8"/>
      <c r="G80" s="8"/>
      <c r="H80" s="8"/>
    </row>
    <row r="81" spans="4:8">
      <c r="D81" s="8"/>
      <c r="F81" s="8"/>
      <c r="G81" s="8"/>
      <c r="H81" s="8"/>
    </row>
    <row r="82" spans="4:8">
      <c r="D82" s="8"/>
      <c r="F82" s="8"/>
      <c r="G82" s="8"/>
      <c r="H82" s="8"/>
    </row>
    <row r="83" spans="4:8">
      <c r="D83" s="8"/>
      <c r="F83" s="8"/>
      <c r="G83" s="8"/>
      <c r="H83" s="8"/>
    </row>
    <row r="84" spans="4:8">
      <c r="D84" s="8"/>
      <c r="F84" s="8"/>
      <c r="G84" s="8"/>
      <c r="H84" s="8"/>
    </row>
    <row r="85" spans="4:8">
      <c r="D85" s="8"/>
      <c r="F85" s="8"/>
      <c r="G85" s="8"/>
      <c r="H85" s="8"/>
    </row>
    <row r="86" spans="4:8">
      <c r="D86" s="8"/>
      <c r="F86" s="8"/>
      <c r="G86" s="8"/>
      <c r="H86" s="8"/>
    </row>
    <row r="87" spans="4:8">
      <c r="D87" s="8"/>
      <c r="F87" s="8"/>
      <c r="G87" s="8"/>
      <c r="H87" s="8"/>
    </row>
    <row r="88" spans="4:8">
      <c r="D88" s="8"/>
      <c r="F88" s="8"/>
      <c r="G88" s="8"/>
      <c r="H88" s="8"/>
    </row>
    <row r="89" spans="4:8">
      <c r="D89" s="8"/>
      <c r="F89" s="8"/>
      <c r="G89" s="8"/>
      <c r="H89" s="8"/>
    </row>
    <row r="90" spans="4:8">
      <c r="D90" s="8"/>
      <c r="F90" s="8"/>
      <c r="G90" s="8"/>
      <c r="H90" s="8"/>
    </row>
    <row r="91" spans="4:8">
      <c r="D91" s="8"/>
      <c r="F91" s="8"/>
      <c r="G91" s="8"/>
      <c r="H91" s="8"/>
    </row>
    <row r="92" spans="4:8">
      <c r="D92" s="8"/>
      <c r="F92" s="8"/>
      <c r="G92" s="8"/>
      <c r="H92" s="8"/>
    </row>
    <row r="93" spans="4:8">
      <c r="D93" s="8"/>
      <c r="F93" s="8"/>
      <c r="G93" s="8"/>
      <c r="H93" s="8"/>
    </row>
    <row r="94" spans="4:8">
      <c r="D94" s="8"/>
      <c r="F94" s="8"/>
      <c r="G94" s="8"/>
      <c r="H94" s="8"/>
    </row>
    <row r="95" spans="4:8">
      <c r="D95" s="8"/>
      <c r="F95" s="8"/>
      <c r="G95" s="8"/>
      <c r="H95" s="8"/>
    </row>
    <row r="96" spans="4:8">
      <c r="D96" s="8"/>
      <c r="F96" s="8"/>
      <c r="G96" s="8"/>
      <c r="H96" s="8"/>
    </row>
    <row r="97" spans="4:8">
      <c r="D97" s="8"/>
      <c r="F97" s="8"/>
      <c r="G97" s="8"/>
      <c r="H97" s="8"/>
    </row>
    <row r="98" spans="4:8">
      <c r="D98" s="8"/>
      <c r="F98" s="8"/>
      <c r="G98" s="8"/>
      <c r="H98" s="8"/>
    </row>
    <row r="99" spans="4:8">
      <c r="D99" s="8"/>
      <c r="F99" s="8"/>
      <c r="G99" s="8"/>
      <c r="H99" s="8"/>
    </row>
    <row r="100" spans="4:8">
      <c r="D100" s="8"/>
      <c r="F100" s="8"/>
      <c r="G100" s="8"/>
      <c r="H100" s="8"/>
    </row>
    <row r="101" spans="4:8">
      <c r="D101" s="8"/>
      <c r="F101" s="8"/>
      <c r="G101" s="8"/>
      <c r="H101" s="8"/>
    </row>
    <row r="102" spans="4:8">
      <c r="D102" s="8"/>
      <c r="F102" s="8"/>
      <c r="G102" s="8"/>
      <c r="H102" s="8"/>
    </row>
    <row r="103" spans="4:8">
      <c r="D103" s="8"/>
      <c r="F103" s="8"/>
      <c r="G103" s="8"/>
      <c r="H103" s="8"/>
    </row>
    <row r="104" spans="4:8">
      <c r="D104" s="8"/>
      <c r="F104" s="8"/>
      <c r="G104" s="8"/>
      <c r="H104" s="8"/>
    </row>
    <row r="105" spans="4:8">
      <c r="D105" s="8"/>
      <c r="F105" s="8"/>
      <c r="G105" s="8"/>
      <c r="H105" s="8"/>
    </row>
    <row r="106" spans="4:8">
      <c r="D106" s="8"/>
      <c r="F106" s="8"/>
      <c r="G106" s="8"/>
      <c r="H106" s="8"/>
    </row>
    <row r="107" spans="4:8">
      <c r="D107" s="8"/>
      <c r="F107" s="8"/>
      <c r="G107" s="8"/>
      <c r="H107" s="8"/>
    </row>
    <row r="108" spans="4:8">
      <c r="D108" s="8"/>
      <c r="F108" s="8"/>
      <c r="G108" s="8"/>
      <c r="H108" s="8"/>
    </row>
    <row r="109" spans="4:8">
      <c r="D109" s="8"/>
      <c r="F109" s="8"/>
      <c r="G109" s="8"/>
      <c r="H109" s="8"/>
    </row>
    <row r="110" spans="4:8">
      <c r="D110" s="8"/>
      <c r="F110" s="8"/>
      <c r="G110" s="8"/>
      <c r="H110" s="8"/>
    </row>
    <row r="111" spans="4:8">
      <c r="D111" s="8"/>
      <c r="F111" s="8"/>
      <c r="G111" s="8"/>
      <c r="H111" s="8"/>
    </row>
    <row r="112" spans="4:8">
      <c r="D112" s="8"/>
      <c r="F112" s="8"/>
      <c r="G112" s="8"/>
      <c r="H112" s="8"/>
    </row>
    <row r="113" spans="4:8">
      <c r="D113" s="8"/>
      <c r="F113" s="8"/>
      <c r="G113" s="8"/>
      <c r="H113" s="8"/>
    </row>
    <row r="114" spans="4:8">
      <c r="D114" s="8"/>
      <c r="F114" s="8"/>
      <c r="G114" s="8"/>
      <c r="H114" s="8"/>
    </row>
    <row r="115" spans="4:8">
      <c r="D115" s="8"/>
      <c r="F115" s="8"/>
      <c r="G115" s="8"/>
      <c r="H115" s="8"/>
    </row>
    <row r="116" spans="4:8">
      <c r="D116" s="8"/>
      <c r="F116" s="8"/>
      <c r="G116" s="8"/>
      <c r="H116" s="8"/>
    </row>
    <row r="117" spans="4:8">
      <c r="D117" s="8"/>
      <c r="F117" s="8"/>
      <c r="G117" s="8"/>
      <c r="H117" s="8"/>
    </row>
    <row r="118" spans="4:8">
      <c r="D118" s="8"/>
      <c r="F118" s="8"/>
      <c r="G118" s="8"/>
      <c r="H118" s="8"/>
    </row>
    <row r="119" spans="4:8">
      <c r="D119" s="8"/>
      <c r="F119" s="8"/>
      <c r="G119" s="8"/>
      <c r="H119" s="8"/>
    </row>
    <row r="120" spans="4:8">
      <c r="D120" s="8"/>
      <c r="F120" s="8"/>
      <c r="G120" s="8"/>
      <c r="H120" s="8"/>
    </row>
    <row r="121" spans="4:8">
      <c r="D121" s="8"/>
      <c r="F121" s="8"/>
      <c r="G121" s="8"/>
      <c r="H121" s="8"/>
    </row>
    <row r="122" spans="4:8">
      <c r="D122" s="8"/>
      <c r="F122" s="8"/>
      <c r="G122" s="8"/>
      <c r="H122" s="8"/>
    </row>
    <row r="123" spans="4:8">
      <c r="D123" s="8"/>
      <c r="F123" s="8"/>
      <c r="G123" s="8"/>
      <c r="H123" s="8"/>
    </row>
    <row r="124" spans="4:8">
      <c r="D124" s="8"/>
      <c r="F124" s="8"/>
      <c r="G124" s="8"/>
      <c r="H124" s="8"/>
    </row>
    <row r="125" spans="4:8">
      <c r="D125" s="8"/>
      <c r="F125" s="8"/>
      <c r="G125" s="8"/>
      <c r="H125" s="8"/>
    </row>
    <row r="126" spans="4:8">
      <c r="D126" s="8"/>
      <c r="F126" s="8"/>
      <c r="G126" s="8"/>
      <c r="H126" s="8"/>
    </row>
    <row r="127" spans="4:8">
      <c r="D127" s="8"/>
      <c r="F127" s="8"/>
      <c r="G127" s="8"/>
      <c r="H127" s="8"/>
    </row>
    <row r="128" spans="4:8">
      <c r="D128" s="8"/>
      <c r="F128" s="8"/>
      <c r="G128" s="8"/>
      <c r="H128" s="8"/>
    </row>
    <row r="129" spans="4:8">
      <c r="D129" s="8"/>
      <c r="F129" s="8"/>
      <c r="G129" s="8"/>
      <c r="H129" s="8"/>
    </row>
    <row r="130" spans="4:8">
      <c r="D130" s="8"/>
      <c r="F130" s="8"/>
      <c r="G130" s="8"/>
      <c r="H130" s="8"/>
    </row>
    <row r="131" spans="4:8">
      <c r="D131" s="8"/>
      <c r="F131" s="8"/>
      <c r="G131" s="8"/>
      <c r="H131" s="8"/>
    </row>
    <row r="132" spans="4:8">
      <c r="D132" s="8"/>
      <c r="F132" s="8"/>
      <c r="G132" s="8"/>
      <c r="H132" s="8"/>
    </row>
    <row r="133" spans="4:8">
      <c r="D133" s="8"/>
      <c r="F133" s="8"/>
      <c r="G133" s="8"/>
      <c r="H133" s="8"/>
    </row>
    <row r="134" spans="4:8">
      <c r="D134" s="8"/>
      <c r="F134" s="8"/>
      <c r="G134" s="8"/>
      <c r="H134" s="8"/>
    </row>
    <row r="135" spans="4:8">
      <c r="D135" s="8"/>
      <c r="F135" s="8"/>
      <c r="G135" s="8"/>
      <c r="H135" s="8"/>
    </row>
    <row r="136" spans="4:8">
      <c r="D136" s="8"/>
      <c r="F136" s="8"/>
      <c r="G136" s="8"/>
      <c r="H136" s="8"/>
    </row>
    <row r="137" spans="4:8">
      <c r="D137" s="8"/>
      <c r="F137" s="8"/>
      <c r="G137" s="8"/>
      <c r="H137" s="8"/>
    </row>
    <row r="138" spans="4:8">
      <c r="D138" s="8"/>
      <c r="F138" s="8"/>
      <c r="G138" s="8"/>
      <c r="H138" s="8"/>
    </row>
    <row r="139" spans="4:8">
      <c r="D139" s="8"/>
      <c r="F139" s="8"/>
      <c r="G139" s="8"/>
      <c r="H139" s="8"/>
    </row>
    <row r="140" spans="4:8">
      <c r="D140" s="8"/>
      <c r="F140" s="8"/>
      <c r="G140" s="8"/>
      <c r="H140" s="8"/>
    </row>
    <row r="141" spans="4:8">
      <c r="D141" s="8"/>
      <c r="F141" s="8"/>
      <c r="G141" s="8"/>
      <c r="H141" s="8"/>
    </row>
    <row r="142" spans="4:8">
      <c r="D142" s="8"/>
      <c r="F142" s="8"/>
      <c r="G142" s="8"/>
      <c r="H142" s="8"/>
    </row>
    <row r="143" spans="4:8">
      <c r="D143" s="8"/>
      <c r="F143" s="8"/>
      <c r="G143" s="8"/>
      <c r="H143" s="8"/>
    </row>
    <row r="144" spans="4:8">
      <c r="D144" s="8"/>
      <c r="F144" s="8"/>
      <c r="G144" s="8"/>
      <c r="H144" s="8"/>
    </row>
    <row r="145" spans="4:8">
      <c r="D145" s="8"/>
      <c r="F145" s="8"/>
      <c r="G145" s="8"/>
      <c r="H145" s="8"/>
    </row>
    <row r="146" spans="4:8">
      <c r="D146" s="8"/>
      <c r="F146" s="8"/>
      <c r="G146" s="8"/>
      <c r="H146" s="8"/>
    </row>
    <row r="147" spans="4:8">
      <c r="D147" s="8"/>
      <c r="F147" s="8"/>
      <c r="G147" s="8"/>
      <c r="H147" s="8"/>
    </row>
    <row r="148" spans="4:8">
      <c r="D148" s="8"/>
      <c r="F148" s="8"/>
      <c r="G148" s="8"/>
      <c r="H148" s="8"/>
    </row>
    <row r="149" spans="4:8">
      <c r="D149" s="8"/>
      <c r="F149" s="8"/>
      <c r="G149" s="8"/>
      <c r="H149" s="8"/>
    </row>
    <row r="150" spans="4:8">
      <c r="D150" s="8"/>
      <c r="F150" s="8"/>
      <c r="G150" s="8"/>
      <c r="H150" s="8"/>
    </row>
    <row r="151" spans="4:8">
      <c r="D151" s="8"/>
      <c r="F151" s="8"/>
      <c r="G151" s="8"/>
      <c r="H151" s="8"/>
    </row>
    <row r="152" spans="4:8">
      <c r="D152" s="8"/>
      <c r="F152" s="8"/>
      <c r="G152" s="8"/>
      <c r="H152" s="8"/>
    </row>
    <row r="153" spans="4:8">
      <c r="D153" s="8"/>
      <c r="F153" s="8"/>
      <c r="G153" s="8"/>
      <c r="H153" s="8"/>
    </row>
    <row r="154" spans="4:8">
      <c r="D154" s="8"/>
      <c r="F154" s="8"/>
      <c r="G154" s="8"/>
      <c r="H154" s="8"/>
    </row>
    <row r="155" spans="4:8">
      <c r="D155" s="8"/>
      <c r="F155" s="8"/>
      <c r="G155" s="8"/>
      <c r="H155" s="8"/>
    </row>
    <row r="156" spans="4:8">
      <c r="D156" s="8"/>
      <c r="F156" s="8"/>
      <c r="G156" s="8"/>
      <c r="H156" s="8"/>
    </row>
    <row r="157" spans="4:8">
      <c r="D157" s="8"/>
      <c r="F157" s="8"/>
      <c r="G157" s="8"/>
      <c r="H157" s="8"/>
    </row>
    <row r="158" spans="4:8">
      <c r="D158" s="8"/>
      <c r="F158" s="8"/>
      <c r="G158" s="8"/>
      <c r="H158" s="8"/>
    </row>
    <row r="159" spans="4:8">
      <c r="D159" s="8"/>
      <c r="F159" s="8"/>
      <c r="G159" s="8"/>
      <c r="H159" s="8"/>
    </row>
    <row r="160" spans="4:8">
      <c r="D160" s="8"/>
      <c r="F160" s="8"/>
      <c r="G160" s="8"/>
      <c r="H160" s="8"/>
    </row>
    <row r="161" spans="4:8">
      <c r="D161" s="8"/>
      <c r="F161" s="8"/>
      <c r="G161" s="8"/>
      <c r="H161" s="8"/>
    </row>
    <row r="162" spans="4:8">
      <c r="D162" s="8"/>
      <c r="F162" s="8"/>
      <c r="G162" s="8"/>
      <c r="H162" s="8"/>
    </row>
    <row r="163" spans="4:8">
      <c r="D163" s="8"/>
      <c r="F163" s="8"/>
      <c r="G163" s="8"/>
      <c r="H163" s="8"/>
    </row>
    <row r="164" spans="4:8">
      <c r="D164" s="8"/>
      <c r="F164" s="8"/>
      <c r="G164" s="8"/>
      <c r="H164" s="8"/>
    </row>
    <row r="165" spans="4:8">
      <c r="D165" s="8"/>
      <c r="F165" s="8"/>
      <c r="G165" s="8"/>
      <c r="H165" s="8"/>
    </row>
    <row r="166" spans="4:8">
      <c r="D166" s="8"/>
      <c r="F166" s="8"/>
      <c r="G166" s="8"/>
      <c r="H166" s="8"/>
    </row>
    <row r="167" spans="4:8">
      <c r="D167" s="8"/>
      <c r="F167" s="8"/>
      <c r="G167" s="8"/>
      <c r="H167" s="8"/>
    </row>
    <row r="168" spans="4:8">
      <c r="D168" s="8"/>
      <c r="F168" s="8"/>
      <c r="G168" s="8"/>
      <c r="H168" s="8"/>
    </row>
    <row r="169" spans="4:8">
      <c r="D169" s="8"/>
      <c r="F169" s="8"/>
      <c r="G169" s="8"/>
      <c r="H169" s="8"/>
    </row>
    <row r="170" spans="4:8">
      <c r="D170" s="8"/>
      <c r="F170" s="8"/>
      <c r="G170" s="8"/>
      <c r="H170" s="8"/>
    </row>
    <row r="171" spans="4:8">
      <c r="D171" s="8"/>
      <c r="F171" s="8"/>
      <c r="G171" s="8"/>
      <c r="H171" s="8"/>
    </row>
    <row r="172" spans="4:8">
      <c r="D172" s="8"/>
      <c r="F172" s="8"/>
      <c r="G172" s="8"/>
      <c r="H172" s="8"/>
    </row>
    <row r="173" spans="4:8">
      <c r="D173" s="8"/>
      <c r="F173" s="8"/>
      <c r="G173" s="8"/>
      <c r="H173" s="8"/>
    </row>
    <row r="174" spans="4:8">
      <c r="D174" s="8"/>
      <c r="F174" s="8"/>
      <c r="G174" s="8"/>
      <c r="H174" s="8"/>
    </row>
    <row r="175" spans="4:8">
      <c r="D175" s="8"/>
      <c r="F175" s="8"/>
      <c r="G175" s="8"/>
      <c r="H175" s="8"/>
    </row>
    <row r="176" spans="4:8">
      <c r="D176" s="8"/>
      <c r="F176" s="8"/>
      <c r="G176" s="8"/>
      <c r="H176" s="8"/>
    </row>
    <row r="177" spans="4:8">
      <c r="D177" s="8"/>
      <c r="F177" s="8"/>
      <c r="G177" s="8"/>
      <c r="H177" s="8"/>
    </row>
    <row r="178" spans="4:8">
      <c r="D178" s="8"/>
      <c r="F178" s="8"/>
      <c r="G178" s="8"/>
      <c r="H178" s="8"/>
    </row>
    <row r="179" spans="4:8">
      <c r="D179" s="8"/>
      <c r="F179" s="8"/>
      <c r="G179" s="8"/>
      <c r="H179" s="8"/>
    </row>
    <row r="180" spans="4:8">
      <c r="D180" s="8"/>
      <c r="F180" s="8"/>
      <c r="G180" s="8"/>
      <c r="H180" s="8"/>
    </row>
    <row r="181" spans="4:8">
      <c r="D181" s="8"/>
      <c r="F181" s="8"/>
      <c r="G181" s="8"/>
      <c r="H181" s="8"/>
    </row>
    <row r="182" spans="4:8">
      <c r="D182" s="8"/>
      <c r="F182" s="8"/>
      <c r="G182" s="8"/>
      <c r="H182" s="8"/>
    </row>
    <row r="183" spans="4:8">
      <c r="D183" s="8"/>
      <c r="F183" s="8"/>
      <c r="G183" s="8"/>
      <c r="H183" s="8"/>
    </row>
    <row r="184" spans="4:8">
      <c r="D184" s="8"/>
      <c r="F184" s="8"/>
      <c r="G184" s="8"/>
      <c r="H184" s="8"/>
    </row>
    <row r="185" spans="4:8">
      <c r="D185" s="8"/>
      <c r="F185" s="8"/>
      <c r="G185" s="8"/>
      <c r="H185" s="8"/>
    </row>
    <row r="186" spans="4:8">
      <c r="D186" s="8"/>
      <c r="F186" s="8"/>
      <c r="G186" s="8"/>
      <c r="H186" s="8"/>
    </row>
    <row r="187" spans="4:8">
      <c r="D187" s="8"/>
      <c r="F187" s="8"/>
      <c r="G187" s="8"/>
      <c r="H187" s="8"/>
    </row>
    <row r="188" spans="4:8">
      <c r="D188" s="8"/>
      <c r="F188" s="8"/>
      <c r="G188" s="8"/>
      <c r="H188" s="8"/>
    </row>
    <row r="189" spans="4:8">
      <c r="D189" s="8"/>
      <c r="F189" s="8"/>
      <c r="G189" s="8"/>
      <c r="H189" s="8"/>
    </row>
    <row r="190" spans="4:8">
      <c r="D190" s="8"/>
      <c r="F190" s="8"/>
      <c r="G190" s="8"/>
      <c r="H190" s="8"/>
    </row>
    <row r="191" spans="4:8">
      <c r="D191" s="8"/>
      <c r="F191" s="8"/>
      <c r="G191" s="8"/>
      <c r="H191" s="8"/>
    </row>
    <row r="192" spans="4:8">
      <c r="D192" s="8"/>
      <c r="F192" s="8"/>
      <c r="G192" s="8"/>
      <c r="H192" s="8"/>
    </row>
    <row r="193" spans="4:8">
      <c r="D193" s="8"/>
      <c r="F193" s="8"/>
      <c r="G193" s="8"/>
      <c r="H193" s="8"/>
    </row>
    <row r="194" spans="4:8">
      <c r="D194" s="8"/>
      <c r="F194" s="8"/>
      <c r="G194" s="8"/>
      <c r="H194" s="8"/>
    </row>
    <row r="195" spans="4:8">
      <c r="D195" s="8"/>
      <c r="F195" s="8"/>
      <c r="G195" s="8"/>
      <c r="H195" s="8"/>
    </row>
    <row r="196" spans="4:8">
      <c r="D196" s="8"/>
      <c r="F196" s="8"/>
      <c r="G196" s="8"/>
      <c r="H196" s="8"/>
    </row>
    <row r="197" spans="4:8">
      <c r="D197" s="8"/>
      <c r="F197" s="8"/>
      <c r="G197" s="8"/>
      <c r="H197" s="8"/>
    </row>
    <row r="198" spans="4:8">
      <c r="D198" s="8"/>
      <c r="F198" s="8"/>
      <c r="G198" s="8"/>
      <c r="H198" s="8"/>
    </row>
    <row r="199" spans="4:8">
      <c r="D199" s="8"/>
      <c r="F199" s="8"/>
      <c r="G199" s="8"/>
      <c r="H199" s="8"/>
    </row>
    <row r="200" spans="4:8">
      <c r="D200" s="8"/>
      <c r="F200" s="8"/>
      <c r="G200" s="8"/>
      <c r="H200" s="8"/>
    </row>
    <row r="201" spans="4:8">
      <c r="D201" s="8"/>
      <c r="F201" s="8"/>
      <c r="G201" s="8"/>
      <c r="H201" s="8"/>
    </row>
    <row r="202" spans="4:8">
      <c r="D202" s="8"/>
      <c r="F202" s="8"/>
      <c r="G202" s="8"/>
      <c r="H202" s="8"/>
    </row>
    <row r="203" spans="4:8">
      <c r="D203" s="8"/>
      <c r="F203" s="8"/>
      <c r="G203" s="8"/>
      <c r="H203" s="8"/>
    </row>
    <row r="204" spans="4:8">
      <c r="D204" s="8"/>
      <c r="F204" s="8"/>
      <c r="G204" s="8"/>
      <c r="H204" s="8"/>
    </row>
    <row r="205" spans="4:8">
      <c r="D205" s="8"/>
      <c r="F205" s="8"/>
      <c r="G205" s="8"/>
      <c r="H205" s="8"/>
    </row>
    <row r="206" spans="4:8">
      <c r="D206" s="8"/>
      <c r="F206" s="8"/>
      <c r="G206" s="8"/>
      <c r="H206" s="8"/>
    </row>
    <row r="207" spans="4:8">
      <c r="D207" s="8"/>
      <c r="F207" s="8"/>
      <c r="G207" s="8"/>
      <c r="H207" s="8"/>
    </row>
    <row r="208" spans="4:8">
      <c r="D208" s="8"/>
      <c r="F208" s="8"/>
      <c r="G208" s="8"/>
      <c r="H208" s="8"/>
    </row>
    <row r="209" spans="4:8">
      <c r="D209" s="8"/>
      <c r="F209" s="8"/>
      <c r="G209" s="8"/>
      <c r="H209" s="8"/>
    </row>
    <row r="210" spans="4:8">
      <c r="D210" s="8"/>
      <c r="F210" s="8"/>
      <c r="G210" s="8"/>
      <c r="H210" s="8"/>
    </row>
    <row r="211" spans="4:8">
      <c r="D211" s="8"/>
      <c r="F211" s="8"/>
      <c r="G211" s="8"/>
      <c r="H211" s="8"/>
    </row>
    <row r="212" spans="4:8">
      <c r="D212" s="8"/>
      <c r="F212" s="8"/>
      <c r="G212" s="8"/>
      <c r="H212" s="8"/>
    </row>
    <row r="213" spans="4:8">
      <c r="D213" s="8"/>
      <c r="F213" s="8"/>
      <c r="G213" s="8"/>
      <c r="H213" s="8"/>
    </row>
    <row r="214" spans="4:8">
      <c r="D214" s="8"/>
      <c r="F214" s="8"/>
      <c r="G214" s="8"/>
      <c r="H214" s="8"/>
    </row>
    <row r="215" spans="4:8">
      <c r="D215" s="8"/>
      <c r="F215" s="8"/>
      <c r="G215" s="8"/>
      <c r="H215" s="8"/>
    </row>
    <row r="216" spans="4:8">
      <c r="D216" s="8"/>
      <c r="F216" s="8"/>
      <c r="G216" s="8"/>
      <c r="H216" s="8"/>
    </row>
    <row r="217" spans="4:8">
      <c r="D217" s="8"/>
      <c r="F217" s="8"/>
      <c r="G217" s="8"/>
      <c r="H217" s="8"/>
    </row>
    <row r="218" spans="4:8">
      <c r="D218" s="8"/>
      <c r="F218" s="8"/>
      <c r="G218" s="8"/>
      <c r="H218" s="8"/>
    </row>
    <row r="219" spans="4:8">
      <c r="D219" s="8"/>
      <c r="F219" s="8"/>
      <c r="G219" s="8"/>
      <c r="H219" s="8"/>
    </row>
    <row r="220" spans="4:8">
      <c r="D220" s="8"/>
      <c r="F220" s="8"/>
      <c r="G220" s="8"/>
      <c r="H220" s="8"/>
    </row>
    <row r="221" spans="4:8">
      <c r="D221" s="8"/>
      <c r="F221" s="8"/>
      <c r="G221" s="8"/>
      <c r="H221" s="8"/>
    </row>
    <row r="222" spans="4:8">
      <c r="D222" s="8"/>
      <c r="F222" s="8"/>
      <c r="G222" s="8"/>
      <c r="H222" s="8"/>
    </row>
    <row r="223" spans="4:8">
      <c r="D223" s="8"/>
      <c r="F223" s="8"/>
      <c r="G223" s="8"/>
      <c r="H223" s="8"/>
    </row>
    <row r="224" spans="4:8">
      <c r="D224" s="8"/>
      <c r="F224" s="8"/>
      <c r="G224" s="8"/>
      <c r="H224" s="8"/>
    </row>
    <row r="225" spans="4:8">
      <c r="D225" s="8"/>
      <c r="F225" s="8"/>
      <c r="G225" s="8"/>
      <c r="H225" s="8"/>
    </row>
    <row r="226" spans="4:8">
      <c r="D226" s="8"/>
      <c r="F226" s="8"/>
      <c r="G226" s="8"/>
      <c r="H226" s="8"/>
    </row>
    <row r="227" spans="4:8">
      <c r="D227" s="8"/>
      <c r="F227" s="8"/>
      <c r="G227" s="8"/>
      <c r="H227" s="8"/>
    </row>
    <row r="228" spans="4:8">
      <c r="D228" s="8"/>
      <c r="F228" s="8"/>
      <c r="G228" s="8"/>
      <c r="H228" s="8"/>
    </row>
    <row r="229" spans="4:8">
      <c r="D229" s="8"/>
      <c r="F229" s="8"/>
      <c r="G229" s="8"/>
      <c r="H229" s="8"/>
    </row>
    <row r="230" spans="4:8">
      <c r="D230" s="8"/>
      <c r="F230" s="8"/>
      <c r="G230" s="8"/>
      <c r="H230" s="8"/>
    </row>
    <row r="231" spans="4:8">
      <c r="D231" s="8"/>
      <c r="F231" s="8"/>
      <c r="G231" s="8"/>
      <c r="H231" s="8"/>
    </row>
    <row r="232" spans="4:8">
      <c r="D232" s="8"/>
      <c r="F232" s="8"/>
      <c r="G232" s="8"/>
      <c r="H232" s="8"/>
    </row>
    <row r="233" spans="4:8">
      <c r="D233" s="8"/>
      <c r="F233" s="8"/>
      <c r="G233" s="8"/>
      <c r="H233" s="8"/>
    </row>
    <row r="234" spans="4:8">
      <c r="D234" s="8"/>
      <c r="F234" s="8"/>
      <c r="G234" s="8"/>
      <c r="H234" s="8"/>
    </row>
    <row r="235" spans="4:8">
      <c r="D235" s="8"/>
      <c r="F235" s="8"/>
      <c r="G235" s="8"/>
      <c r="H235" s="8"/>
    </row>
    <row r="236" spans="4:8">
      <c r="D236" s="8"/>
      <c r="F236" s="8"/>
      <c r="G236" s="8"/>
      <c r="H236" s="8"/>
    </row>
    <row r="237" spans="4:8">
      <c r="D237" s="8"/>
      <c r="F237" s="8"/>
      <c r="G237" s="8"/>
      <c r="H237" s="8"/>
    </row>
    <row r="238" spans="4:8">
      <c r="D238" s="8"/>
      <c r="F238" s="8"/>
      <c r="G238" s="8"/>
      <c r="H238" s="8"/>
    </row>
    <row r="239" spans="4:8">
      <c r="D239" s="8"/>
      <c r="F239" s="8"/>
      <c r="G239" s="8"/>
      <c r="H239" s="8"/>
    </row>
    <row r="240" spans="4:8">
      <c r="D240" s="8"/>
      <c r="F240" s="8"/>
      <c r="G240" s="8"/>
      <c r="H240" s="8"/>
    </row>
    <row r="241" spans="4:8">
      <c r="D241" s="8"/>
      <c r="F241" s="8"/>
      <c r="G241" s="8"/>
      <c r="H241" s="8"/>
    </row>
    <row r="242" spans="4:8">
      <c r="D242" s="8"/>
      <c r="F242" s="8"/>
      <c r="G242" s="8"/>
      <c r="H242" s="8"/>
    </row>
    <row r="243" spans="4:8">
      <c r="D243" s="8"/>
      <c r="F243" s="8"/>
      <c r="G243" s="8"/>
      <c r="H243" s="8"/>
    </row>
    <row r="244" spans="4:8">
      <c r="D244" s="8"/>
      <c r="F244" s="8"/>
      <c r="G244" s="8"/>
      <c r="H244" s="8"/>
    </row>
    <row r="245" spans="4:8">
      <c r="D245" s="8"/>
      <c r="F245" s="8"/>
      <c r="G245" s="8"/>
      <c r="H245" s="8"/>
    </row>
    <row r="246" spans="4:8">
      <c r="D246" s="8"/>
      <c r="F246" s="8"/>
      <c r="G246" s="8"/>
      <c r="H246" s="8"/>
    </row>
    <row r="247" spans="4:8">
      <c r="D247" s="8"/>
      <c r="F247" s="8"/>
      <c r="G247" s="8"/>
      <c r="H247" s="8"/>
    </row>
    <row r="248" spans="4:8">
      <c r="D248" s="8"/>
      <c r="F248" s="8"/>
      <c r="G248" s="8"/>
      <c r="H248" s="8"/>
    </row>
    <row r="249" spans="4:8">
      <c r="D249" s="8"/>
      <c r="F249" s="8"/>
      <c r="G249" s="8"/>
      <c r="H249" s="8"/>
    </row>
    <row r="250" spans="4:8">
      <c r="D250" s="8"/>
      <c r="F250" s="8"/>
      <c r="G250" s="8"/>
      <c r="H250" s="8"/>
    </row>
    <row r="251" spans="4:8">
      <c r="D251" s="8"/>
      <c r="F251" s="8"/>
      <c r="G251" s="8"/>
      <c r="H251" s="8"/>
    </row>
    <row r="252" spans="4:8">
      <c r="D252" s="8"/>
      <c r="F252" s="8"/>
      <c r="G252" s="8"/>
      <c r="H252" s="8"/>
    </row>
    <row r="253" spans="4:8">
      <c r="D253" s="8"/>
      <c r="F253" s="8"/>
      <c r="G253" s="8"/>
      <c r="H253" s="8"/>
    </row>
    <row r="254" spans="4:8">
      <c r="D254" s="8"/>
      <c r="F254" s="8"/>
      <c r="G254" s="8"/>
      <c r="H254" s="8"/>
    </row>
    <row r="255" spans="4:8">
      <c r="D255" s="8"/>
      <c r="F255" s="8"/>
      <c r="G255" s="8"/>
      <c r="H255" s="8"/>
    </row>
    <row r="256" spans="4:8">
      <c r="D256" s="8"/>
      <c r="F256" s="8"/>
      <c r="G256" s="8"/>
      <c r="H256" s="8"/>
    </row>
    <row r="257" spans="4:8">
      <c r="D257" s="8"/>
      <c r="F257" s="8"/>
      <c r="G257" s="8"/>
      <c r="H257" s="8"/>
    </row>
    <row r="258" spans="4:8">
      <c r="D258" s="8"/>
      <c r="F258" s="8"/>
      <c r="G258" s="8"/>
      <c r="H258" s="8"/>
    </row>
    <row r="259" spans="4:8">
      <c r="D259" s="8"/>
      <c r="F259" s="8"/>
      <c r="G259" s="8"/>
      <c r="H259" s="8"/>
    </row>
    <row r="260" spans="4:8">
      <c r="D260" s="8"/>
      <c r="F260" s="8"/>
      <c r="G260" s="8"/>
      <c r="H260" s="8"/>
    </row>
    <row r="261" spans="4:8">
      <c r="D261" s="8"/>
      <c r="F261" s="8"/>
      <c r="G261" s="8"/>
      <c r="H261" s="8"/>
    </row>
    <row r="262" spans="4:8">
      <c r="D262" s="8"/>
      <c r="F262" s="8"/>
      <c r="G262" s="8"/>
      <c r="H262" s="8"/>
    </row>
    <row r="263" spans="4:8">
      <c r="D263" s="8"/>
      <c r="F263" s="8"/>
      <c r="G263" s="8"/>
      <c r="H263" s="8"/>
    </row>
    <row r="264" spans="4:8">
      <c r="D264" s="8"/>
      <c r="F264" s="8"/>
      <c r="G264" s="8"/>
      <c r="H264" s="8"/>
    </row>
    <row r="265" spans="4:8">
      <c r="D265" s="8"/>
      <c r="F265" s="8"/>
      <c r="G265" s="8"/>
      <c r="H265" s="8"/>
    </row>
    <row r="266" spans="4:8">
      <c r="D266" s="8"/>
      <c r="F266" s="8"/>
      <c r="G266" s="8"/>
      <c r="H266" s="8"/>
    </row>
    <row r="267" spans="4:8">
      <c r="D267" s="8"/>
      <c r="F267" s="8"/>
      <c r="G267" s="8"/>
      <c r="H267" s="8"/>
    </row>
    <row r="268" spans="4:8">
      <c r="D268" s="8"/>
      <c r="F268" s="8"/>
      <c r="G268" s="8"/>
      <c r="H268" s="8"/>
    </row>
    <row r="269" spans="4:8">
      <c r="D269" s="8"/>
      <c r="F269" s="8"/>
      <c r="G269" s="8"/>
      <c r="H269" s="8"/>
    </row>
    <row r="270" spans="4:8">
      <c r="D270" s="8"/>
      <c r="F270" s="8"/>
      <c r="G270" s="8"/>
      <c r="H270" s="8"/>
    </row>
    <row r="271" spans="4:8">
      <c r="D271" s="8"/>
      <c r="F271" s="8"/>
      <c r="G271" s="8"/>
      <c r="H271" s="8"/>
    </row>
    <row r="272" spans="4:8">
      <c r="D272" s="8"/>
      <c r="F272" s="8"/>
      <c r="G272" s="8"/>
      <c r="H272" s="8"/>
    </row>
    <row r="273" spans="4:8">
      <c r="D273" s="8"/>
      <c r="F273" s="8"/>
      <c r="G273" s="8"/>
      <c r="H273" s="8"/>
    </row>
    <row r="274" spans="4:8">
      <c r="D274" s="8"/>
      <c r="F274" s="8"/>
      <c r="G274" s="8"/>
      <c r="H274" s="8"/>
    </row>
    <row r="275" spans="4:8">
      <c r="D275" s="8"/>
      <c r="F275" s="8"/>
      <c r="G275" s="8"/>
      <c r="H275" s="8"/>
    </row>
    <row r="276" spans="4:8">
      <c r="D276" s="8"/>
      <c r="F276" s="8"/>
      <c r="G276" s="8"/>
      <c r="H276" s="8"/>
    </row>
    <row r="277" spans="4:8">
      <c r="D277" s="8"/>
      <c r="F277" s="8"/>
      <c r="G277" s="8"/>
      <c r="H277" s="8"/>
    </row>
    <row r="278" spans="4:8">
      <c r="D278" s="8"/>
      <c r="F278" s="8"/>
      <c r="G278" s="8"/>
      <c r="H278" s="8"/>
    </row>
    <row r="279" spans="4:8">
      <c r="D279" s="8"/>
      <c r="F279" s="8"/>
      <c r="G279" s="8"/>
      <c r="H279" s="8"/>
    </row>
    <row r="280" spans="4:8">
      <c r="D280" s="8"/>
      <c r="F280" s="8"/>
      <c r="G280" s="8"/>
      <c r="H280" s="8"/>
    </row>
    <row r="281" spans="4:8">
      <c r="D281" s="8"/>
      <c r="F281" s="8"/>
      <c r="G281" s="8"/>
      <c r="H281" s="8"/>
    </row>
    <row r="282" spans="4:8">
      <c r="D282" s="8"/>
      <c r="F282" s="8"/>
      <c r="G282" s="8"/>
      <c r="H282" s="8"/>
    </row>
    <row r="283" spans="4:8">
      <c r="D283" s="8"/>
      <c r="F283" s="8"/>
      <c r="G283" s="8"/>
      <c r="H283" s="8"/>
    </row>
    <row r="284" spans="4:8">
      <c r="D284" s="8"/>
      <c r="F284" s="8"/>
      <c r="G284" s="8"/>
      <c r="H284" s="8"/>
    </row>
    <row r="285" spans="4:8">
      <c r="D285" s="8"/>
      <c r="F285" s="8"/>
      <c r="G285" s="8"/>
      <c r="H285" s="8"/>
    </row>
    <row r="286" spans="4:8">
      <c r="D286" s="8"/>
      <c r="F286" s="8"/>
      <c r="G286" s="8"/>
      <c r="H286" s="8"/>
    </row>
    <row r="287" spans="4:8">
      <c r="D287" s="8"/>
      <c r="F287" s="8"/>
      <c r="G287" s="8"/>
      <c r="H287" s="8"/>
    </row>
    <row r="288" spans="4:8">
      <c r="D288" s="8"/>
      <c r="F288" s="8"/>
      <c r="G288" s="8"/>
      <c r="H288" s="8"/>
    </row>
    <row r="289" spans="4:8">
      <c r="D289" s="8"/>
      <c r="F289" s="8"/>
      <c r="G289" s="8"/>
      <c r="H289" s="8"/>
    </row>
    <row r="290" spans="4:8">
      <c r="D290" s="8"/>
      <c r="F290" s="8"/>
      <c r="G290" s="8"/>
      <c r="H290" s="8"/>
    </row>
    <row r="291" spans="4:8">
      <c r="D291" s="8"/>
      <c r="F291" s="8"/>
      <c r="G291" s="8"/>
      <c r="H291" s="8"/>
    </row>
    <row r="292" spans="4:8">
      <c r="D292" s="8"/>
      <c r="F292" s="8"/>
      <c r="G292" s="8"/>
      <c r="H292" s="8"/>
    </row>
    <row r="293" spans="4:8">
      <c r="D293" s="8"/>
      <c r="F293" s="8"/>
      <c r="G293" s="8"/>
      <c r="H293" s="8"/>
    </row>
    <row r="294" spans="4:8">
      <c r="D294" s="8"/>
      <c r="F294" s="8"/>
      <c r="G294" s="8"/>
      <c r="H294" s="8"/>
    </row>
    <row r="295" spans="4:8">
      <c r="D295" s="8"/>
      <c r="F295" s="8"/>
      <c r="G295" s="8"/>
      <c r="H295" s="8"/>
    </row>
    <row r="296" spans="4:8">
      <c r="D296" s="8"/>
      <c r="F296" s="8"/>
      <c r="G296" s="8"/>
      <c r="H296" s="8"/>
    </row>
    <row r="297" spans="4:8">
      <c r="D297" s="8"/>
      <c r="F297" s="8"/>
      <c r="G297" s="8"/>
      <c r="H297" s="8"/>
    </row>
    <row r="298" spans="4:8">
      <c r="D298" s="8"/>
      <c r="F298" s="8"/>
      <c r="G298" s="8"/>
      <c r="H298" s="8"/>
    </row>
    <row r="299" spans="4:8">
      <c r="D299" s="8"/>
      <c r="F299" s="8"/>
      <c r="G299" s="8"/>
      <c r="H299" s="8"/>
    </row>
    <row r="300" spans="4:8">
      <c r="D300" s="8"/>
      <c r="F300" s="8"/>
      <c r="G300" s="8"/>
      <c r="H300" s="8"/>
    </row>
    <row r="301" spans="4:8">
      <c r="D301" s="8"/>
      <c r="F301" s="8"/>
      <c r="G301" s="8"/>
      <c r="H301" s="8"/>
    </row>
    <row r="302" spans="4:8">
      <c r="D302" s="8"/>
      <c r="F302" s="8"/>
      <c r="G302" s="8"/>
      <c r="H302" s="8"/>
    </row>
    <row r="303" spans="4:8">
      <c r="D303" s="8"/>
      <c r="F303" s="8"/>
      <c r="G303" s="8"/>
      <c r="H303" s="8"/>
    </row>
    <row r="304" spans="4:8">
      <c r="D304" s="8"/>
      <c r="F304" s="8"/>
      <c r="G304" s="8"/>
      <c r="H304" s="8"/>
    </row>
    <row r="305" spans="4:8">
      <c r="D305" s="8"/>
      <c r="F305" s="8"/>
      <c r="G305" s="8"/>
      <c r="H305" s="8"/>
    </row>
    <row r="306" spans="4:8">
      <c r="D306" s="8"/>
      <c r="F306" s="8"/>
      <c r="G306" s="8"/>
      <c r="H306" s="8"/>
    </row>
    <row r="307" spans="4:8">
      <c r="D307" s="8"/>
      <c r="F307" s="8"/>
      <c r="G307" s="8"/>
      <c r="H307" s="8"/>
    </row>
    <row r="308" spans="4:8">
      <c r="D308" s="8"/>
      <c r="F308" s="8"/>
      <c r="G308" s="8"/>
      <c r="H308" s="8"/>
    </row>
    <row r="309" spans="4:8">
      <c r="D309" s="8"/>
      <c r="F309" s="8"/>
      <c r="G309" s="8"/>
      <c r="H309" s="8"/>
    </row>
    <row r="310" spans="4:8">
      <c r="D310" s="8"/>
      <c r="F310" s="8"/>
      <c r="G310" s="8"/>
      <c r="H310" s="8"/>
    </row>
    <row r="311" spans="4:8">
      <c r="D311" s="8"/>
      <c r="F311" s="8"/>
      <c r="G311" s="8"/>
      <c r="H311" s="8"/>
    </row>
    <row r="312" spans="4:8">
      <c r="D312" s="8"/>
      <c r="F312" s="8"/>
      <c r="G312" s="8"/>
      <c r="H312" s="8"/>
    </row>
    <row r="313" spans="4:8">
      <c r="D313" s="8"/>
      <c r="F313" s="8"/>
      <c r="G313" s="8"/>
      <c r="H313" s="8"/>
    </row>
    <row r="314" spans="4:8">
      <c r="D314" s="8"/>
      <c r="F314" s="8"/>
      <c r="G314" s="8"/>
      <c r="H314" s="8"/>
    </row>
    <row r="315" spans="4:8">
      <c r="D315" s="8"/>
      <c r="F315" s="8"/>
      <c r="G315" s="8"/>
      <c r="H315" s="8"/>
    </row>
    <row r="316" spans="4:8">
      <c r="D316" s="8"/>
      <c r="F316" s="8"/>
      <c r="G316" s="8"/>
      <c r="H316" s="8"/>
    </row>
    <row r="317" spans="4:8">
      <c r="D317" s="8"/>
      <c r="F317" s="8"/>
      <c r="G317" s="8"/>
      <c r="H317" s="8"/>
    </row>
    <row r="318" spans="4:8">
      <c r="D318" s="8"/>
      <c r="F318" s="8"/>
      <c r="G318" s="8"/>
      <c r="H318" s="8"/>
    </row>
    <row r="319" spans="4:8">
      <c r="D319" s="8"/>
      <c r="F319" s="8"/>
      <c r="G319" s="8"/>
      <c r="H319" s="8"/>
    </row>
    <row r="320" spans="4:8">
      <c r="D320" s="8"/>
      <c r="F320" s="8"/>
      <c r="G320" s="8"/>
      <c r="H320" s="8"/>
    </row>
    <row r="321" spans="4:8">
      <c r="D321" s="8"/>
      <c r="F321" s="8"/>
      <c r="G321" s="8"/>
      <c r="H321" s="8"/>
    </row>
    <row r="322" spans="4:8">
      <c r="D322" s="8"/>
      <c r="F322" s="8"/>
      <c r="G322" s="8"/>
      <c r="H322" s="8"/>
    </row>
    <row r="323" spans="4:8">
      <c r="D323" s="8"/>
      <c r="F323" s="8"/>
      <c r="G323" s="8"/>
      <c r="H323" s="8"/>
    </row>
    <row r="324" spans="4:8">
      <c r="D324" s="8"/>
      <c r="F324" s="8"/>
      <c r="G324" s="8"/>
      <c r="H324" s="8"/>
    </row>
    <row r="325" spans="4:8">
      <c r="D325" s="8"/>
      <c r="F325" s="8"/>
      <c r="G325" s="8"/>
      <c r="H325" s="8"/>
    </row>
    <row r="326" spans="4:8">
      <c r="D326" s="8"/>
      <c r="F326" s="8"/>
      <c r="G326" s="8"/>
      <c r="H326" s="8"/>
    </row>
    <row r="327" spans="4:8">
      <c r="D327" s="8"/>
      <c r="F327" s="8"/>
      <c r="G327" s="8"/>
      <c r="H327" s="8"/>
    </row>
    <row r="328" spans="4:8">
      <c r="D328" s="8"/>
      <c r="F328" s="8"/>
      <c r="G328" s="8"/>
      <c r="H328" s="8"/>
    </row>
    <row r="329" spans="4:8">
      <c r="D329" s="8"/>
      <c r="F329" s="8"/>
      <c r="G329" s="8"/>
      <c r="H329" s="8"/>
    </row>
    <row r="330" spans="4:8">
      <c r="D330" s="8"/>
      <c r="F330" s="8"/>
      <c r="G330" s="8"/>
      <c r="H330" s="8"/>
    </row>
    <row r="331" spans="4:8">
      <c r="D331" s="8"/>
      <c r="F331" s="8"/>
      <c r="G331" s="8"/>
      <c r="H331" s="8"/>
    </row>
    <row r="332" spans="4:8">
      <c r="D332" s="8"/>
      <c r="F332" s="8"/>
      <c r="G332" s="8"/>
      <c r="H332" s="8"/>
    </row>
    <row r="333" spans="4:8">
      <c r="D333" s="8"/>
      <c r="F333" s="8"/>
      <c r="G333" s="8"/>
      <c r="H333" s="8"/>
    </row>
    <row r="334" spans="4:8">
      <c r="D334" s="8"/>
      <c r="F334" s="8"/>
      <c r="G334" s="8"/>
      <c r="H334" s="8"/>
    </row>
    <row r="335" spans="4:8">
      <c r="D335" s="8"/>
      <c r="F335" s="8"/>
      <c r="G335" s="8"/>
      <c r="H335" s="8"/>
    </row>
    <row r="336" spans="4:8">
      <c r="D336" s="8"/>
      <c r="F336" s="8"/>
      <c r="G336" s="8"/>
      <c r="H336" s="8"/>
    </row>
    <row r="337" spans="4:8">
      <c r="D337" s="8"/>
      <c r="F337" s="8"/>
      <c r="G337" s="8"/>
      <c r="H337" s="8"/>
    </row>
    <row r="338" spans="4:8">
      <c r="D338" s="8"/>
      <c r="F338" s="8"/>
      <c r="G338" s="8"/>
      <c r="H338" s="8"/>
    </row>
    <row r="339" spans="4:8">
      <c r="D339" s="8"/>
      <c r="F339" s="8"/>
      <c r="G339" s="8"/>
      <c r="H339" s="8"/>
    </row>
    <row r="340" spans="4:8">
      <c r="D340" s="8"/>
      <c r="F340" s="8"/>
      <c r="G340" s="8"/>
      <c r="H340" s="8"/>
    </row>
    <row r="341" spans="4:8">
      <c r="D341" s="8"/>
      <c r="F341" s="8"/>
      <c r="G341" s="8"/>
      <c r="H341" s="8"/>
    </row>
    <row r="342" spans="4:8">
      <c r="D342" s="8"/>
      <c r="F342" s="8"/>
      <c r="G342" s="8"/>
      <c r="H342" s="8"/>
    </row>
    <row r="343" spans="4:8">
      <c r="D343" s="8"/>
      <c r="F343" s="8"/>
      <c r="G343" s="8"/>
      <c r="H343" s="8"/>
    </row>
    <row r="344" spans="4:8">
      <c r="D344" s="8"/>
      <c r="F344" s="8"/>
      <c r="G344" s="8"/>
      <c r="H344" s="8"/>
    </row>
    <row r="345" spans="4:8">
      <c r="D345" s="8"/>
      <c r="F345" s="8"/>
      <c r="G345" s="8"/>
      <c r="H345" s="8"/>
    </row>
    <row r="346" spans="4:8">
      <c r="D346" s="8"/>
      <c r="F346" s="8"/>
      <c r="G346" s="8"/>
      <c r="H346" s="8"/>
    </row>
    <row r="347" spans="4:8">
      <c r="D347" s="8"/>
      <c r="F347" s="8"/>
      <c r="G347" s="8"/>
      <c r="H347" s="8"/>
    </row>
    <row r="348" spans="4:8">
      <c r="D348" s="8"/>
      <c r="F348" s="8"/>
      <c r="G348" s="8"/>
      <c r="H348" s="8"/>
    </row>
    <row r="349" spans="4:8">
      <c r="D349" s="8"/>
      <c r="F349" s="8"/>
      <c r="G349" s="8"/>
      <c r="H349" s="8"/>
    </row>
    <row r="350" spans="4:8">
      <c r="D350" s="8"/>
      <c r="F350" s="8"/>
      <c r="G350" s="8"/>
      <c r="H350" s="8"/>
    </row>
    <row r="351" spans="4:8">
      <c r="D351" s="8"/>
      <c r="F351" s="8"/>
      <c r="G351" s="8"/>
      <c r="H351" s="8"/>
    </row>
    <row r="352" spans="4:8">
      <c r="D352" s="8"/>
      <c r="F352" s="8"/>
      <c r="G352" s="8"/>
      <c r="H352" s="8"/>
    </row>
    <row r="353" spans="4:8">
      <c r="D353" s="8"/>
      <c r="F353" s="8"/>
      <c r="G353" s="8"/>
      <c r="H353" s="8"/>
    </row>
    <row r="354" spans="4:8">
      <c r="D354" s="8"/>
      <c r="F354" s="8"/>
      <c r="G354" s="8"/>
      <c r="H354" s="8"/>
    </row>
    <row r="355" spans="4:8">
      <c r="D355" s="8"/>
      <c r="F355" s="8"/>
      <c r="G355" s="8"/>
      <c r="H355" s="8"/>
    </row>
    <row r="356" spans="4:8">
      <c r="D356" s="8"/>
      <c r="F356" s="8"/>
      <c r="G356" s="8"/>
      <c r="H356" s="8"/>
    </row>
    <row r="357" spans="4:8">
      <c r="D357" s="8"/>
      <c r="F357" s="8"/>
      <c r="G357" s="8"/>
      <c r="H357" s="8"/>
    </row>
    <row r="358" spans="4:8">
      <c r="D358" s="8"/>
      <c r="F358" s="8"/>
      <c r="G358" s="8"/>
      <c r="H358" s="8"/>
    </row>
    <row r="359" spans="4:8">
      <c r="D359" s="8"/>
      <c r="F359" s="8"/>
      <c r="G359" s="8"/>
      <c r="H359" s="8"/>
    </row>
    <row r="360" spans="4:8">
      <c r="D360" s="8"/>
      <c r="F360" s="8"/>
      <c r="G360" s="8"/>
      <c r="H360" s="8"/>
    </row>
    <row r="361" spans="4:8">
      <c r="D361" s="8"/>
      <c r="F361" s="8"/>
      <c r="G361" s="8"/>
      <c r="H361" s="8"/>
    </row>
    <row r="362" spans="4:8">
      <c r="D362" s="8"/>
      <c r="F362" s="8"/>
      <c r="G362" s="8"/>
      <c r="H362" s="8"/>
    </row>
    <row r="363" spans="4:8">
      <c r="D363" s="8"/>
      <c r="F363" s="8"/>
      <c r="G363" s="8"/>
      <c r="H363" s="8"/>
    </row>
    <row r="364" spans="4:8">
      <c r="D364" s="8"/>
      <c r="F364" s="8"/>
      <c r="G364" s="8"/>
      <c r="H364" s="8"/>
    </row>
    <row r="365" spans="4:8">
      <c r="D365" s="8"/>
      <c r="F365" s="8"/>
      <c r="G365" s="8"/>
      <c r="H365" s="8"/>
    </row>
    <row r="366" spans="4:8">
      <c r="D366" s="8"/>
      <c r="F366" s="8"/>
      <c r="G366" s="8"/>
      <c r="H366" s="8"/>
    </row>
    <row r="367" spans="4:8">
      <c r="D367" s="8"/>
      <c r="F367" s="8"/>
      <c r="G367" s="8"/>
      <c r="H367" s="8"/>
    </row>
    <row r="368" spans="4:8">
      <c r="D368" s="8"/>
      <c r="F368" s="8"/>
      <c r="G368" s="8"/>
      <c r="H368" s="8"/>
    </row>
    <row r="369" spans="4:8">
      <c r="D369" s="8"/>
      <c r="F369" s="8"/>
      <c r="G369" s="8"/>
      <c r="H369" s="8"/>
    </row>
    <row r="370" spans="4:8">
      <c r="D370" s="8"/>
      <c r="F370" s="8"/>
      <c r="G370" s="8"/>
      <c r="H370" s="8"/>
    </row>
    <row r="371" spans="4:8">
      <c r="D371" s="8"/>
      <c r="F371" s="8"/>
      <c r="G371" s="8"/>
      <c r="H371" s="8"/>
    </row>
    <row r="372" spans="4:8">
      <c r="D372" s="8"/>
      <c r="F372" s="8"/>
      <c r="G372" s="8"/>
      <c r="H372" s="8"/>
    </row>
    <row r="373" spans="4:8">
      <c r="D373" s="8"/>
      <c r="F373" s="8"/>
      <c r="G373" s="8"/>
      <c r="H373" s="8"/>
    </row>
    <row r="374" spans="4:8">
      <c r="D374" s="8"/>
      <c r="F374" s="8"/>
      <c r="G374" s="8"/>
      <c r="H374" s="8"/>
    </row>
    <row r="375" spans="4:8">
      <c r="D375" s="8"/>
      <c r="F375" s="8"/>
      <c r="G375" s="8"/>
      <c r="H375" s="8"/>
    </row>
    <row r="376" spans="4:8">
      <c r="D376" s="8"/>
      <c r="F376" s="8"/>
      <c r="G376" s="8"/>
      <c r="H376" s="8"/>
    </row>
    <row r="377" spans="4:8">
      <c r="D377" s="8"/>
      <c r="F377" s="8"/>
      <c r="G377" s="8"/>
      <c r="H377" s="8"/>
    </row>
    <row r="378" spans="4:8">
      <c r="D378" s="8"/>
      <c r="F378" s="8"/>
      <c r="G378" s="8"/>
      <c r="H378" s="8"/>
    </row>
    <row r="379" spans="4:8">
      <c r="D379" s="8"/>
      <c r="F379" s="8"/>
      <c r="G379" s="8"/>
      <c r="H379" s="8"/>
    </row>
    <row r="380" spans="4:8">
      <c r="D380" s="8"/>
      <c r="F380" s="8"/>
      <c r="G380" s="8"/>
      <c r="H380" s="8"/>
    </row>
    <row r="381" spans="4:8">
      <c r="D381" s="8"/>
      <c r="F381" s="8"/>
      <c r="G381" s="8"/>
      <c r="H381" s="8"/>
    </row>
    <row r="382" spans="4:8">
      <c r="D382" s="8"/>
      <c r="F382" s="8"/>
      <c r="G382" s="8"/>
      <c r="H382" s="8"/>
    </row>
    <row r="383" spans="4:8">
      <c r="D383" s="8"/>
      <c r="F383" s="8"/>
      <c r="G383" s="8"/>
      <c r="H383" s="8"/>
    </row>
    <row r="384" spans="4:8">
      <c r="D384" s="8"/>
      <c r="F384" s="8"/>
      <c r="G384" s="8"/>
      <c r="H384" s="8"/>
    </row>
    <row r="385" spans="4:8">
      <c r="D385" s="8"/>
      <c r="F385" s="8"/>
      <c r="G385" s="8"/>
      <c r="H385" s="8"/>
    </row>
    <row r="386" spans="4:8">
      <c r="D386" s="8"/>
      <c r="F386" s="8"/>
      <c r="G386" s="8"/>
      <c r="H386" s="8"/>
    </row>
    <row r="387" spans="4:8">
      <c r="D387" s="8"/>
      <c r="F387" s="8"/>
      <c r="G387" s="8"/>
      <c r="H387" s="8"/>
    </row>
    <row r="388" spans="4:8">
      <c r="D388" s="8"/>
      <c r="F388" s="8"/>
      <c r="G388" s="8"/>
      <c r="H388" s="8"/>
    </row>
    <row r="389" spans="4:8">
      <c r="D389" s="8"/>
      <c r="F389" s="8"/>
      <c r="G389" s="8"/>
      <c r="H389" s="8"/>
    </row>
    <row r="390" spans="4:8">
      <c r="D390" s="8"/>
      <c r="F390" s="8"/>
      <c r="G390" s="8"/>
      <c r="H390" s="8"/>
    </row>
    <row r="391" spans="4:8">
      <c r="D391" s="8"/>
      <c r="F391" s="8"/>
      <c r="G391" s="8"/>
      <c r="H391" s="8"/>
    </row>
    <row r="392" spans="4:8">
      <c r="D392" s="8"/>
      <c r="F392" s="8"/>
      <c r="G392" s="8"/>
      <c r="H392" s="8"/>
    </row>
    <row r="393" spans="4:8">
      <c r="D393" s="8"/>
      <c r="F393" s="8"/>
      <c r="G393" s="8"/>
      <c r="H393" s="8"/>
    </row>
    <row r="394" spans="4:8">
      <c r="D394" s="8"/>
      <c r="F394" s="8"/>
      <c r="G394" s="8"/>
      <c r="H394" s="8"/>
    </row>
    <row r="395" spans="4:8">
      <c r="D395" s="8"/>
      <c r="F395" s="8"/>
      <c r="G395" s="8"/>
      <c r="H395" s="8"/>
    </row>
    <row r="396" spans="4:8">
      <c r="D396" s="8"/>
      <c r="F396" s="8"/>
      <c r="G396" s="8"/>
      <c r="H396" s="8"/>
    </row>
    <row r="397" spans="4:8">
      <c r="D397" s="8"/>
      <c r="F397" s="8"/>
      <c r="G397" s="8"/>
      <c r="H397" s="8"/>
    </row>
    <row r="398" spans="4:8">
      <c r="D398" s="8"/>
      <c r="F398" s="8"/>
      <c r="G398" s="8"/>
      <c r="H398" s="8"/>
    </row>
    <row r="399" spans="4:8">
      <c r="D399" s="8"/>
      <c r="F399" s="8"/>
      <c r="G399" s="8"/>
      <c r="H399" s="8"/>
    </row>
    <row r="400" spans="4:8">
      <c r="D400" s="8"/>
      <c r="F400" s="8"/>
      <c r="G400" s="8"/>
      <c r="H400" s="8"/>
    </row>
    <row r="401" spans="4:8">
      <c r="D401" s="8"/>
      <c r="F401" s="8"/>
      <c r="G401" s="8"/>
      <c r="H401" s="8"/>
    </row>
    <row r="402" spans="4:8">
      <c r="D402" s="8"/>
      <c r="F402" s="8"/>
      <c r="G402" s="8"/>
      <c r="H402" s="8"/>
    </row>
    <row r="403" spans="4:8">
      <c r="D403" s="8"/>
      <c r="F403" s="8"/>
      <c r="G403" s="8"/>
      <c r="H403" s="8"/>
    </row>
    <row r="404" spans="4:8">
      <c r="D404" s="8"/>
      <c r="F404" s="8"/>
      <c r="G404" s="8"/>
      <c r="H404" s="8"/>
    </row>
    <row r="405" spans="4:8">
      <c r="D405" s="8"/>
      <c r="F405" s="8"/>
      <c r="G405" s="8"/>
      <c r="H405" s="8"/>
    </row>
    <row r="406" spans="4:8">
      <c r="D406" s="8"/>
      <c r="F406" s="8"/>
      <c r="G406" s="8"/>
      <c r="H406" s="8"/>
    </row>
    <row r="407" spans="4:8">
      <c r="D407" s="8"/>
      <c r="F407" s="8"/>
      <c r="G407" s="8"/>
      <c r="H407" s="8"/>
    </row>
    <row r="408" spans="4:8">
      <c r="D408" s="8"/>
      <c r="F408" s="8"/>
      <c r="G408" s="8"/>
      <c r="H408" s="8"/>
    </row>
    <row r="409" spans="4:8">
      <c r="D409" s="8"/>
      <c r="F409" s="8"/>
      <c r="G409" s="8"/>
      <c r="H409" s="8"/>
    </row>
    <row r="410" spans="4:8">
      <c r="D410" s="8"/>
      <c r="F410" s="8"/>
      <c r="G410" s="8"/>
      <c r="H410" s="8"/>
    </row>
    <row r="411" spans="4:8">
      <c r="D411" s="8"/>
      <c r="F411" s="8"/>
      <c r="G411" s="8"/>
      <c r="H411" s="8"/>
    </row>
    <row r="412" spans="4:8">
      <c r="D412" s="8"/>
      <c r="F412" s="8"/>
      <c r="G412" s="8"/>
      <c r="H412" s="8"/>
    </row>
    <row r="413" spans="4:8">
      <c r="D413" s="8"/>
      <c r="F413" s="8"/>
      <c r="G413" s="8"/>
      <c r="H413" s="8"/>
    </row>
    <row r="414" spans="4:8">
      <c r="D414" s="8"/>
      <c r="F414" s="8"/>
      <c r="G414" s="8"/>
      <c r="H414" s="8"/>
    </row>
    <row r="415" spans="4:8">
      <c r="D415" s="8"/>
      <c r="F415" s="8"/>
      <c r="G415" s="8"/>
      <c r="H415" s="8"/>
    </row>
    <row r="416" spans="4:8">
      <c r="D416" s="8"/>
      <c r="F416" s="8"/>
      <c r="G416" s="8"/>
      <c r="H416" s="8"/>
    </row>
    <row r="417" spans="4:8">
      <c r="D417" s="8"/>
      <c r="F417" s="8"/>
      <c r="G417" s="8"/>
      <c r="H417" s="8"/>
    </row>
    <row r="418" spans="4:8">
      <c r="D418" s="8"/>
      <c r="F418" s="8"/>
      <c r="G418" s="8"/>
      <c r="H418" s="8"/>
    </row>
    <row r="419" spans="4:8">
      <c r="D419" s="8"/>
      <c r="F419" s="8"/>
      <c r="G419" s="8"/>
      <c r="H419" s="8"/>
    </row>
    <row r="420" spans="4:8">
      <c r="D420" s="8"/>
      <c r="F420" s="8"/>
      <c r="G420" s="8"/>
      <c r="H420" s="8"/>
    </row>
    <row r="421" spans="4:8">
      <c r="D421" s="8"/>
      <c r="F421" s="8"/>
      <c r="G421" s="8"/>
      <c r="H421" s="8"/>
    </row>
    <row r="422" spans="4:8">
      <c r="D422" s="8"/>
      <c r="F422" s="8"/>
      <c r="G422" s="8"/>
      <c r="H422" s="8"/>
    </row>
    <row r="423" spans="4:8">
      <c r="D423" s="8"/>
      <c r="F423" s="8"/>
      <c r="G423" s="8"/>
      <c r="H423" s="8"/>
    </row>
    <row r="424" spans="4:8">
      <c r="D424" s="8"/>
      <c r="F424" s="8"/>
      <c r="G424" s="8"/>
      <c r="H424" s="8"/>
    </row>
    <row r="425" spans="4:8">
      <c r="D425" s="8"/>
      <c r="F425" s="8"/>
      <c r="G425" s="8"/>
      <c r="H425" s="8"/>
    </row>
    <row r="426" spans="4:8">
      <c r="D426" s="8"/>
      <c r="F426" s="8"/>
      <c r="G426" s="8"/>
      <c r="H426" s="8"/>
    </row>
    <row r="427" spans="4:8">
      <c r="D427" s="8"/>
      <c r="F427" s="8"/>
      <c r="G427" s="8"/>
      <c r="H427" s="8"/>
    </row>
    <row r="428" spans="4:8">
      <c r="D428" s="8"/>
      <c r="F428" s="8"/>
      <c r="G428" s="8"/>
      <c r="H428" s="8"/>
    </row>
    <row r="429" spans="4:8">
      <c r="D429" s="8"/>
      <c r="F429" s="8"/>
      <c r="G429" s="8"/>
      <c r="H429" s="8"/>
    </row>
    <row r="430" spans="4:8">
      <c r="D430" s="8"/>
      <c r="F430" s="8"/>
      <c r="G430" s="8"/>
      <c r="H430" s="8"/>
    </row>
    <row r="431" spans="4:8">
      <c r="D431" s="8"/>
      <c r="F431" s="8"/>
      <c r="G431" s="8"/>
      <c r="H431" s="8"/>
    </row>
    <row r="432" spans="4:8">
      <c r="D432" s="8"/>
      <c r="F432" s="8"/>
      <c r="G432" s="8"/>
      <c r="H432" s="8"/>
    </row>
    <row r="433" spans="4:8">
      <c r="D433" s="8"/>
      <c r="F433" s="8"/>
      <c r="G433" s="8"/>
      <c r="H433" s="8"/>
    </row>
    <row r="434" spans="4:8">
      <c r="D434" s="8"/>
      <c r="F434" s="8"/>
      <c r="G434" s="8"/>
      <c r="H434" s="8"/>
    </row>
    <row r="435" spans="4:8">
      <c r="D435" s="8"/>
      <c r="F435" s="8"/>
      <c r="G435" s="8"/>
      <c r="H435" s="8"/>
    </row>
    <row r="436" spans="4:8">
      <c r="D436" s="8"/>
      <c r="F436" s="8"/>
      <c r="G436" s="8"/>
      <c r="H436" s="8"/>
    </row>
    <row r="437" spans="4:8">
      <c r="D437" s="8"/>
      <c r="F437" s="8"/>
      <c r="G437" s="8"/>
      <c r="H437" s="8"/>
    </row>
    <row r="438" spans="4:8">
      <c r="D438" s="8"/>
      <c r="F438" s="8"/>
      <c r="G438" s="8"/>
      <c r="H438" s="8"/>
    </row>
    <row r="439" spans="4:8">
      <c r="D439" s="8"/>
      <c r="F439" s="8"/>
      <c r="G439" s="8"/>
      <c r="H439" s="8"/>
    </row>
    <row r="440" spans="4:8">
      <c r="D440" s="8"/>
      <c r="F440" s="8"/>
      <c r="G440" s="8"/>
      <c r="H440" s="8"/>
    </row>
    <row r="441" spans="4:8">
      <c r="D441" s="8"/>
      <c r="F441" s="8"/>
      <c r="G441" s="8"/>
      <c r="H441" s="8"/>
    </row>
    <row r="442" spans="4:8">
      <c r="D442" s="8"/>
      <c r="F442" s="8"/>
      <c r="G442" s="8"/>
      <c r="H442" s="8"/>
    </row>
    <row r="443" spans="4:8">
      <c r="D443" s="8"/>
      <c r="F443" s="8"/>
      <c r="G443" s="8"/>
      <c r="H443" s="8"/>
    </row>
    <row r="444" spans="4:8">
      <c r="D444" s="8"/>
      <c r="F444" s="8"/>
      <c r="G444" s="8"/>
      <c r="H444" s="8"/>
    </row>
    <row r="445" spans="4:8">
      <c r="D445" s="8"/>
      <c r="F445" s="8"/>
      <c r="G445" s="8"/>
      <c r="H445" s="8"/>
    </row>
    <row r="446" spans="4:8">
      <c r="D446" s="8"/>
      <c r="F446" s="8"/>
      <c r="G446" s="8"/>
      <c r="H446" s="8"/>
    </row>
    <row r="447" spans="4:8">
      <c r="D447" s="8"/>
      <c r="F447" s="8"/>
      <c r="G447" s="8"/>
      <c r="H447" s="8"/>
    </row>
    <row r="448" spans="4:8">
      <c r="D448" s="8"/>
      <c r="F448" s="8"/>
      <c r="G448" s="8"/>
      <c r="H448" s="8"/>
    </row>
    <row r="449" spans="4:8">
      <c r="D449" s="8"/>
      <c r="F449" s="8"/>
      <c r="G449" s="8"/>
      <c r="H449" s="8"/>
    </row>
    <row r="450" spans="4:8">
      <c r="D450" s="8"/>
      <c r="F450" s="8"/>
      <c r="G450" s="8"/>
      <c r="H450" s="8"/>
    </row>
    <row r="451" spans="4:8">
      <c r="D451" s="8"/>
      <c r="F451" s="8"/>
      <c r="G451" s="8"/>
      <c r="H451" s="8"/>
    </row>
    <row r="452" spans="4:8">
      <c r="D452" s="8"/>
      <c r="F452" s="8"/>
      <c r="G452" s="8"/>
      <c r="H452" s="8"/>
    </row>
    <row r="453" spans="4:8">
      <c r="D453" s="8"/>
      <c r="F453" s="8"/>
      <c r="G453" s="8"/>
      <c r="H453" s="8"/>
    </row>
    <row r="454" spans="4:8">
      <c r="D454" s="8"/>
      <c r="F454" s="8"/>
      <c r="G454" s="8"/>
      <c r="H454" s="8"/>
    </row>
    <row r="455" spans="4:8">
      <c r="D455" s="8"/>
      <c r="F455" s="8"/>
      <c r="G455" s="8"/>
      <c r="H455" s="8"/>
    </row>
    <row r="456" spans="4:8">
      <c r="D456" s="8"/>
      <c r="F456" s="8"/>
      <c r="G456" s="8"/>
      <c r="H456" s="8"/>
    </row>
    <row r="457" spans="4:8">
      <c r="D457" s="8"/>
      <c r="F457" s="8"/>
      <c r="G457" s="8"/>
      <c r="H457" s="8"/>
    </row>
    <row r="458" spans="4:8">
      <c r="D458" s="8"/>
      <c r="F458" s="8"/>
      <c r="G458" s="8"/>
      <c r="H458" s="8"/>
    </row>
    <row r="459" spans="4:8">
      <c r="D459" s="8"/>
      <c r="F459" s="8"/>
      <c r="G459" s="8"/>
      <c r="H459" s="8"/>
    </row>
    <row r="460" spans="4:8">
      <c r="D460" s="8"/>
      <c r="F460" s="8"/>
      <c r="G460" s="8"/>
      <c r="H460" s="8"/>
    </row>
    <row r="461" spans="4:8">
      <c r="D461" s="8"/>
      <c r="F461" s="8"/>
      <c r="G461" s="8"/>
      <c r="H461" s="8"/>
    </row>
    <row r="462" spans="4:8">
      <c r="D462" s="8"/>
      <c r="F462" s="8"/>
      <c r="G462" s="8"/>
      <c r="H462" s="8"/>
    </row>
    <row r="463" spans="4:8">
      <c r="D463" s="8"/>
      <c r="F463" s="8"/>
      <c r="G463" s="8"/>
      <c r="H463" s="8"/>
    </row>
    <row r="464" spans="4:8">
      <c r="D464" s="8"/>
      <c r="F464" s="8"/>
      <c r="G464" s="8"/>
      <c r="H464" s="8"/>
    </row>
    <row r="465" spans="4:8">
      <c r="D465" s="8"/>
      <c r="F465" s="8"/>
      <c r="G465" s="8"/>
      <c r="H465" s="8"/>
    </row>
    <row r="466" spans="4:8">
      <c r="D466" s="8"/>
      <c r="F466" s="8"/>
      <c r="G466" s="8"/>
      <c r="H466" s="8"/>
    </row>
    <row r="467" spans="4:8">
      <c r="D467" s="8"/>
      <c r="F467" s="8"/>
      <c r="G467" s="8"/>
      <c r="H467" s="8"/>
    </row>
    <row r="468" spans="4:8">
      <c r="D468" s="8"/>
      <c r="F468" s="8"/>
      <c r="G468" s="8"/>
      <c r="H468" s="8"/>
    </row>
    <row r="469" spans="4:8">
      <c r="D469" s="8"/>
      <c r="F469" s="8"/>
      <c r="G469" s="8"/>
      <c r="H469" s="8"/>
    </row>
    <row r="470" spans="4:8">
      <c r="D470" s="8"/>
      <c r="F470" s="8"/>
      <c r="G470" s="8"/>
      <c r="H470" s="8"/>
    </row>
    <row r="471" spans="4:8">
      <c r="D471" s="8"/>
      <c r="F471" s="8"/>
      <c r="G471" s="8"/>
      <c r="H471" s="8"/>
    </row>
    <row r="472" spans="4:8">
      <c r="D472" s="8"/>
      <c r="F472" s="8"/>
      <c r="G472" s="8"/>
      <c r="H472" s="8"/>
    </row>
    <row r="473" spans="4:8">
      <c r="D473" s="8"/>
      <c r="F473" s="8"/>
      <c r="G473" s="8"/>
      <c r="H473" s="8"/>
    </row>
    <row r="474" spans="4:8">
      <c r="D474" s="8"/>
      <c r="F474" s="8"/>
      <c r="G474" s="8"/>
      <c r="H474" s="8"/>
    </row>
    <row r="475" spans="4:8">
      <c r="D475" s="8"/>
      <c r="F475" s="8"/>
      <c r="G475" s="8"/>
      <c r="H475" s="8"/>
    </row>
    <row r="476" spans="4:8">
      <c r="D476" s="8"/>
      <c r="F476" s="8"/>
      <c r="G476" s="8"/>
      <c r="H476" s="8"/>
    </row>
    <row r="477" spans="4:8">
      <c r="D477" s="8"/>
      <c r="F477" s="8"/>
      <c r="G477" s="8"/>
      <c r="H477" s="8"/>
    </row>
    <row r="478" spans="4:8">
      <c r="D478" s="8"/>
      <c r="F478" s="8"/>
      <c r="G478" s="8"/>
      <c r="H478" s="8"/>
    </row>
    <row r="479" spans="4:8">
      <c r="D479" s="8"/>
      <c r="F479" s="8"/>
      <c r="G479" s="8"/>
      <c r="H479" s="8"/>
    </row>
    <row r="480" spans="4:8">
      <c r="D480" s="8"/>
      <c r="F480" s="8"/>
      <c r="G480" s="8"/>
      <c r="H480" s="8"/>
    </row>
    <row r="481" spans="4:8">
      <c r="D481" s="8"/>
      <c r="F481" s="8"/>
      <c r="G481" s="8"/>
      <c r="H481" s="8"/>
    </row>
    <row r="482" spans="4:8">
      <c r="D482" s="8"/>
      <c r="F482" s="8"/>
      <c r="G482" s="8"/>
      <c r="H482" s="8"/>
    </row>
    <row r="483" spans="4:8">
      <c r="D483" s="8"/>
      <c r="F483" s="8"/>
      <c r="G483" s="8"/>
      <c r="H483" s="8"/>
    </row>
    <row r="484" spans="4:8">
      <c r="D484" s="8"/>
      <c r="F484" s="8"/>
      <c r="G484" s="8"/>
      <c r="H484" s="8"/>
    </row>
    <row r="485" spans="4:8">
      <c r="D485" s="8"/>
      <c r="F485" s="8"/>
      <c r="G485" s="8"/>
      <c r="H485" s="8"/>
    </row>
    <row r="486" spans="4:8">
      <c r="D486" s="8"/>
      <c r="F486" s="8"/>
      <c r="G486" s="8"/>
      <c r="H486" s="8"/>
    </row>
    <row r="487" spans="4:8">
      <c r="D487" s="8"/>
      <c r="F487" s="8"/>
      <c r="G487" s="8"/>
      <c r="H487" s="8"/>
    </row>
    <row r="488" spans="4:8">
      <c r="D488" s="8"/>
      <c r="F488" s="8"/>
      <c r="G488" s="8"/>
      <c r="H488" s="8"/>
    </row>
    <row r="489" spans="4:8">
      <c r="D489" s="8"/>
      <c r="F489" s="8"/>
      <c r="G489" s="8"/>
      <c r="H489" s="8"/>
    </row>
    <row r="490" spans="4:8">
      <c r="D490" s="8"/>
      <c r="F490" s="8"/>
      <c r="G490" s="8"/>
      <c r="H490" s="8"/>
    </row>
    <row r="491" spans="4:8">
      <c r="D491" s="8"/>
      <c r="F491" s="8"/>
      <c r="G491" s="8"/>
      <c r="H491" s="8"/>
    </row>
    <row r="492" spans="4:8">
      <c r="D492" s="8"/>
      <c r="F492" s="8"/>
      <c r="G492" s="8"/>
      <c r="H492" s="8"/>
    </row>
    <row r="493" spans="4:8">
      <c r="D493" s="8"/>
      <c r="F493" s="8"/>
      <c r="G493" s="8"/>
      <c r="H493" s="8"/>
    </row>
    <row r="494" spans="4:8">
      <c r="D494" s="8"/>
      <c r="F494" s="8"/>
      <c r="G494" s="8"/>
      <c r="H494" s="8"/>
    </row>
    <row r="495" spans="4:8">
      <c r="D495" s="8"/>
      <c r="F495" s="8"/>
      <c r="G495" s="8"/>
      <c r="H495" s="8"/>
    </row>
    <row r="496" spans="4:8">
      <c r="D496" s="8"/>
      <c r="F496" s="8"/>
      <c r="G496" s="8"/>
      <c r="H496" s="8"/>
    </row>
    <row r="497" spans="4:8">
      <c r="D497" s="8"/>
      <c r="F497" s="8"/>
      <c r="G497" s="8"/>
      <c r="H497" s="8"/>
    </row>
    <row r="498" spans="4:8">
      <c r="D498" s="8"/>
      <c r="F498" s="8"/>
      <c r="G498" s="8"/>
      <c r="H498" s="8"/>
    </row>
    <row r="499" spans="4:8">
      <c r="D499" s="8"/>
      <c r="F499" s="8"/>
      <c r="G499" s="8"/>
      <c r="H499" s="8"/>
    </row>
    <row r="500" spans="4:8">
      <c r="D500" s="8"/>
      <c r="F500" s="8"/>
      <c r="G500" s="8"/>
      <c r="H500" s="8"/>
    </row>
    <row r="501" spans="4:8">
      <c r="D501" s="8"/>
      <c r="F501" s="8"/>
      <c r="G501" s="8"/>
      <c r="H501" s="8"/>
    </row>
    <row r="502" spans="4:8">
      <c r="D502" s="8"/>
      <c r="F502" s="8"/>
      <c r="G502" s="8"/>
      <c r="H502" s="8"/>
    </row>
    <row r="503" spans="4:8">
      <c r="D503" s="8"/>
      <c r="F503" s="8"/>
      <c r="G503" s="8"/>
      <c r="H503" s="8"/>
    </row>
    <row r="504" spans="4:8">
      <c r="D504" s="8"/>
      <c r="F504" s="8"/>
      <c r="G504" s="8"/>
      <c r="H504" s="8"/>
    </row>
    <row r="505" spans="4:8">
      <c r="D505" s="8"/>
      <c r="F505" s="8"/>
      <c r="G505" s="8"/>
      <c r="H505" s="8"/>
    </row>
    <row r="506" spans="4:8">
      <c r="D506" s="8"/>
      <c r="F506" s="8"/>
      <c r="G506" s="8"/>
      <c r="H506" s="8"/>
    </row>
    <row r="507" spans="4:8">
      <c r="D507" s="8"/>
      <c r="F507" s="8"/>
      <c r="G507" s="8"/>
      <c r="H507" s="8"/>
    </row>
    <row r="508" spans="4:8">
      <c r="D508" s="8"/>
      <c r="F508" s="8"/>
      <c r="G508" s="8"/>
      <c r="H508" s="8"/>
    </row>
    <row r="509" spans="4:8">
      <c r="D509" s="8"/>
      <c r="F509" s="8"/>
      <c r="G509" s="8"/>
      <c r="H509" s="8"/>
    </row>
    <row r="510" spans="4:8">
      <c r="D510" s="8"/>
      <c r="F510" s="8"/>
      <c r="G510" s="8"/>
      <c r="H510" s="8"/>
    </row>
    <row r="511" spans="4:8">
      <c r="D511" s="8"/>
      <c r="F511" s="8"/>
      <c r="G511" s="8"/>
      <c r="H511" s="8"/>
    </row>
    <row r="512" spans="4:8">
      <c r="D512" s="8"/>
      <c r="F512" s="8"/>
      <c r="G512" s="8"/>
      <c r="H512" s="8"/>
    </row>
    <row r="513" spans="4:8">
      <c r="D513" s="8"/>
      <c r="F513" s="8"/>
      <c r="G513" s="8"/>
      <c r="H513" s="8"/>
    </row>
    <row r="514" spans="4:8">
      <c r="D514" s="8"/>
      <c r="F514" s="8"/>
      <c r="G514" s="8"/>
      <c r="H514" s="8"/>
    </row>
    <row r="515" spans="4:8">
      <c r="D515" s="8"/>
      <c r="F515" s="8"/>
      <c r="G515" s="8"/>
      <c r="H515" s="8"/>
    </row>
    <row r="516" spans="4:8">
      <c r="D516" s="8"/>
      <c r="F516" s="8"/>
      <c r="G516" s="8"/>
      <c r="H516" s="8"/>
    </row>
    <row r="517" spans="4:8">
      <c r="D517" s="8"/>
      <c r="F517" s="8"/>
      <c r="G517" s="8"/>
      <c r="H517" s="8"/>
    </row>
    <row r="518" spans="4:8">
      <c r="D518" s="8"/>
      <c r="F518" s="8"/>
      <c r="G518" s="8"/>
      <c r="H518" s="8"/>
    </row>
    <row r="519" spans="4:8">
      <c r="D519" s="8"/>
      <c r="F519" s="8"/>
      <c r="G519" s="8"/>
      <c r="H519" s="8"/>
    </row>
    <row r="520" spans="4:8">
      <c r="D520" s="8"/>
      <c r="F520" s="8"/>
      <c r="G520" s="8"/>
      <c r="H520" s="8"/>
    </row>
    <row r="521" spans="4:8">
      <c r="D521" s="8"/>
      <c r="F521" s="8"/>
      <c r="G521" s="8"/>
      <c r="H521" s="8"/>
    </row>
    <row r="522" spans="4:8">
      <c r="D522" s="8"/>
      <c r="F522" s="8"/>
      <c r="G522" s="8"/>
      <c r="H522" s="8"/>
    </row>
    <row r="523" spans="4:8">
      <c r="D523" s="8"/>
      <c r="F523" s="8"/>
      <c r="G523" s="8"/>
      <c r="H523" s="8"/>
    </row>
    <row r="524" spans="4:8">
      <c r="D524" s="8"/>
      <c r="F524" s="8"/>
      <c r="G524" s="8"/>
      <c r="H524" s="8"/>
    </row>
    <row r="525" spans="4:8">
      <c r="D525" s="8"/>
      <c r="F525" s="8"/>
      <c r="G525" s="8"/>
      <c r="H525" s="8"/>
    </row>
    <row r="526" spans="4:8">
      <c r="D526" s="8"/>
      <c r="F526" s="8"/>
      <c r="G526" s="8"/>
      <c r="H526" s="8"/>
    </row>
    <row r="527" spans="4:8">
      <c r="D527" s="8"/>
      <c r="F527" s="8"/>
      <c r="G527" s="8"/>
      <c r="H527" s="8"/>
    </row>
    <row r="528" spans="4:8">
      <c r="D528" s="8"/>
      <c r="F528" s="8"/>
      <c r="G528" s="8"/>
      <c r="H528" s="8"/>
    </row>
    <row r="529" spans="4:8">
      <c r="D529" s="8"/>
      <c r="F529" s="8"/>
      <c r="G529" s="8"/>
      <c r="H529" s="8"/>
    </row>
    <row r="530" spans="4:8">
      <c r="D530" s="8"/>
      <c r="F530" s="8"/>
      <c r="G530" s="8"/>
      <c r="H530" s="8"/>
    </row>
    <row r="531" spans="4:8">
      <c r="D531" s="8"/>
      <c r="F531" s="8"/>
      <c r="G531" s="8"/>
      <c r="H531" s="8"/>
    </row>
    <row r="532" spans="4:8">
      <c r="D532" s="8"/>
      <c r="F532" s="8"/>
      <c r="G532" s="8"/>
      <c r="H532" s="8"/>
    </row>
    <row r="533" spans="4:8">
      <c r="D533" s="8"/>
      <c r="F533" s="8"/>
      <c r="G533" s="8"/>
      <c r="H533" s="8"/>
    </row>
    <row r="534" spans="4:8">
      <c r="D534" s="8"/>
      <c r="F534" s="8"/>
      <c r="G534" s="8"/>
      <c r="H534" s="8"/>
    </row>
    <row r="535" spans="4:8">
      <c r="D535" s="8"/>
      <c r="F535" s="8"/>
      <c r="G535" s="8"/>
      <c r="H535" s="8"/>
    </row>
    <row r="536" spans="4:8">
      <c r="D536" s="8"/>
      <c r="F536" s="8"/>
      <c r="G536" s="8"/>
      <c r="H536" s="8"/>
    </row>
    <row r="537" spans="4:8">
      <c r="D537" s="8"/>
      <c r="F537" s="8"/>
      <c r="G537" s="8"/>
      <c r="H537" s="8"/>
    </row>
    <row r="538" spans="4:8">
      <c r="D538" s="8"/>
      <c r="F538" s="8"/>
      <c r="G538" s="8"/>
      <c r="H538" s="8"/>
    </row>
    <row r="539" spans="4:8">
      <c r="D539" s="8"/>
      <c r="F539" s="8"/>
      <c r="G539" s="8"/>
      <c r="H539" s="8"/>
    </row>
    <row r="540" spans="4:8">
      <c r="D540" s="8"/>
      <c r="F540" s="8"/>
      <c r="G540" s="8"/>
      <c r="H540" s="8"/>
    </row>
    <row r="541" spans="4:8">
      <c r="D541" s="8"/>
      <c r="F541" s="8"/>
      <c r="G541" s="8"/>
      <c r="H541" s="8"/>
    </row>
    <row r="542" spans="4:8">
      <c r="D542" s="8"/>
      <c r="F542" s="8"/>
      <c r="G542" s="8"/>
      <c r="H542" s="8"/>
    </row>
    <row r="543" spans="4:8">
      <c r="D543" s="8"/>
      <c r="F543" s="8"/>
      <c r="G543" s="8"/>
      <c r="H543" s="8"/>
    </row>
    <row r="544" spans="4:8">
      <c r="D544" s="8"/>
      <c r="F544" s="8"/>
      <c r="G544" s="8"/>
      <c r="H544" s="8"/>
    </row>
    <row r="545" spans="4:8">
      <c r="D545" s="8"/>
      <c r="F545" s="8"/>
      <c r="G545" s="8"/>
      <c r="H545" s="8"/>
    </row>
    <row r="546" spans="4:8">
      <c r="D546" s="8"/>
      <c r="F546" s="8"/>
      <c r="G546" s="8"/>
      <c r="H546" s="8"/>
    </row>
    <row r="547" spans="4:8">
      <c r="D547" s="8"/>
      <c r="F547" s="8"/>
      <c r="G547" s="8"/>
      <c r="H547" s="8"/>
    </row>
    <row r="548" spans="4:8">
      <c r="D548" s="8"/>
      <c r="F548" s="8"/>
      <c r="G548" s="8"/>
      <c r="H548" s="8"/>
    </row>
    <row r="549" spans="4:8">
      <c r="D549" s="8"/>
      <c r="F549" s="8"/>
      <c r="G549" s="8"/>
      <c r="H549" s="8"/>
    </row>
    <row r="550" spans="4:8">
      <c r="D550" s="8"/>
      <c r="F550" s="8"/>
      <c r="G550" s="8"/>
      <c r="H550" s="8"/>
    </row>
    <row r="551" spans="4:8">
      <c r="D551" s="8"/>
      <c r="F551" s="8"/>
      <c r="G551" s="8"/>
      <c r="H551" s="8"/>
    </row>
    <row r="552" spans="4:8">
      <c r="D552" s="8"/>
      <c r="F552" s="8"/>
      <c r="G552" s="8"/>
      <c r="H552" s="8"/>
    </row>
    <row r="553" spans="4:8">
      <c r="D553" s="8"/>
      <c r="F553" s="8"/>
      <c r="G553" s="8"/>
      <c r="H553" s="8"/>
    </row>
    <row r="554" spans="4:8">
      <c r="D554" s="8"/>
      <c r="F554" s="8"/>
      <c r="G554" s="8"/>
      <c r="H554" s="8"/>
    </row>
    <row r="555" spans="4:8">
      <c r="D555" s="8"/>
      <c r="F555" s="8"/>
      <c r="G555" s="8"/>
      <c r="H555" s="8"/>
    </row>
    <row r="556" spans="4:8">
      <c r="D556" s="8"/>
      <c r="F556" s="8"/>
      <c r="G556" s="8"/>
      <c r="H556" s="8"/>
    </row>
    <row r="557" spans="4:8">
      <c r="D557" s="8"/>
      <c r="F557" s="8"/>
      <c r="G557" s="8"/>
      <c r="H557" s="8"/>
    </row>
    <row r="558" spans="4:8">
      <c r="D558" s="8"/>
      <c r="F558" s="8"/>
      <c r="G558" s="8"/>
      <c r="H558" s="8"/>
    </row>
    <row r="559" spans="4:8">
      <c r="D559" s="8"/>
      <c r="F559" s="8"/>
      <c r="G559" s="8"/>
      <c r="H559" s="8"/>
    </row>
    <row r="560" spans="4:8">
      <c r="D560" s="8"/>
      <c r="F560" s="8"/>
      <c r="G560" s="8"/>
      <c r="H560" s="8"/>
    </row>
    <row r="561" spans="4:8">
      <c r="D561" s="8"/>
      <c r="F561" s="8"/>
      <c r="G561" s="8"/>
      <c r="H561" s="8"/>
    </row>
    <row r="562" spans="4:8">
      <c r="D562" s="8"/>
      <c r="F562" s="8"/>
      <c r="G562" s="8"/>
      <c r="H562" s="8"/>
    </row>
    <row r="563" spans="4:8">
      <c r="D563" s="8"/>
      <c r="F563" s="8"/>
      <c r="G563" s="8"/>
      <c r="H563" s="8"/>
    </row>
    <row r="564" spans="4:8">
      <c r="D564" s="8"/>
      <c r="F564" s="8"/>
      <c r="G564" s="8"/>
      <c r="H564" s="8"/>
    </row>
    <row r="565" spans="4:8">
      <c r="D565" s="8"/>
      <c r="F565" s="8"/>
      <c r="G565" s="8"/>
      <c r="H565" s="8"/>
    </row>
    <row r="566" spans="4:8">
      <c r="D566" s="8"/>
      <c r="F566" s="8"/>
      <c r="G566" s="8"/>
      <c r="H566" s="8"/>
    </row>
    <row r="567" spans="4:8">
      <c r="D567" s="8"/>
      <c r="F567" s="8"/>
      <c r="G567" s="8"/>
      <c r="H567" s="8"/>
    </row>
    <row r="568" spans="4:8">
      <c r="D568" s="8"/>
      <c r="F568" s="8"/>
      <c r="G568" s="8"/>
      <c r="H568" s="8"/>
    </row>
    <row r="569" spans="4:8">
      <c r="D569" s="8"/>
      <c r="F569" s="8"/>
      <c r="G569" s="8"/>
      <c r="H569" s="8"/>
    </row>
    <row r="570" spans="4:8">
      <c r="D570" s="8"/>
      <c r="F570" s="8"/>
      <c r="G570" s="8"/>
      <c r="H570" s="8"/>
    </row>
    <row r="571" spans="4:8">
      <c r="D571" s="8"/>
      <c r="F571" s="8"/>
      <c r="G571" s="8"/>
      <c r="H571" s="8"/>
    </row>
    <row r="572" spans="4:8">
      <c r="D572" s="8"/>
      <c r="F572" s="8"/>
      <c r="G572" s="8"/>
      <c r="H572" s="8"/>
    </row>
    <row r="573" spans="4:8">
      <c r="D573" s="8"/>
      <c r="F573" s="8"/>
      <c r="G573" s="8"/>
      <c r="H573" s="8"/>
    </row>
    <row r="574" spans="4:8">
      <c r="D574" s="8"/>
      <c r="F574" s="8"/>
      <c r="G574" s="8"/>
      <c r="H574" s="8"/>
    </row>
    <row r="575" spans="4:8">
      <c r="D575" s="8"/>
      <c r="F575" s="8"/>
      <c r="G575" s="8"/>
      <c r="H575" s="8"/>
    </row>
    <row r="576" spans="4:8">
      <c r="D576" s="8"/>
      <c r="F576" s="8"/>
      <c r="G576" s="8"/>
      <c r="H576" s="8"/>
    </row>
    <row r="577" spans="4:8">
      <c r="D577" s="8"/>
      <c r="F577" s="8"/>
      <c r="G577" s="8"/>
      <c r="H577" s="8"/>
    </row>
    <row r="578" spans="4:8">
      <c r="D578" s="8"/>
      <c r="F578" s="8"/>
      <c r="G578" s="8"/>
      <c r="H578" s="8"/>
    </row>
    <row r="579" spans="4:8">
      <c r="D579" s="8"/>
      <c r="F579" s="8"/>
      <c r="G579" s="8"/>
      <c r="H579" s="8"/>
    </row>
    <row r="580" spans="4:8">
      <c r="D580" s="8"/>
      <c r="F580" s="8"/>
      <c r="G580" s="8"/>
      <c r="H580" s="8"/>
    </row>
    <row r="581" spans="4:8">
      <c r="D581" s="8"/>
      <c r="F581" s="8"/>
      <c r="G581" s="8"/>
      <c r="H581" s="8"/>
    </row>
    <row r="582" spans="4:8">
      <c r="D582" s="8"/>
      <c r="F582" s="8"/>
      <c r="G582" s="8"/>
      <c r="H582" s="8"/>
    </row>
    <row r="583" spans="4:8">
      <c r="D583" s="8"/>
      <c r="F583" s="8"/>
      <c r="G583" s="8"/>
      <c r="H583" s="8"/>
    </row>
    <row r="584" spans="4:8">
      <c r="D584" s="8"/>
      <c r="F584" s="8"/>
      <c r="G584" s="8"/>
      <c r="H584" s="8"/>
    </row>
    <row r="585" spans="4:8">
      <c r="D585" s="8"/>
      <c r="F585" s="8"/>
      <c r="G585" s="8"/>
      <c r="H585" s="8"/>
    </row>
    <row r="586" spans="4:8">
      <c r="D586" s="8"/>
      <c r="F586" s="8"/>
      <c r="G586" s="8"/>
      <c r="H586" s="8"/>
    </row>
    <row r="587" spans="4:8">
      <c r="D587" s="8"/>
      <c r="F587" s="8"/>
      <c r="G587" s="8"/>
      <c r="H587" s="8"/>
    </row>
    <row r="588" spans="4:8">
      <c r="D588" s="8"/>
      <c r="F588" s="8"/>
      <c r="G588" s="8"/>
      <c r="H588" s="8"/>
    </row>
    <row r="589" spans="4:8">
      <c r="D589" s="8"/>
      <c r="F589" s="8"/>
      <c r="G589" s="8"/>
      <c r="H589" s="8"/>
    </row>
    <row r="590" spans="4:8">
      <c r="D590" s="8"/>
      <c r="F590" s="8"/>
      <c r="G590" s="8"/>
      <c r="H590" s="8"/>
    </row>
    <row r="591" spans="4:8">
      <c r="D591" s="8"/>
      <c r="F591" s="8"/>
      <c r="G591" s="8"/>
      <c r="H591" s="8"/>
    </row>
    <row r="592" spans="4:8">
      <c r="D592" s="8"/>
      <c r="F592" s="8"/>
      <c r="G592" s="8"/>
      <c r="H592" s="8"/>
    </row>
    <row r="593" spans="4:8">
      <c r="D593" s="8"/>
      <c r="F593" s="8"/>
      <c r="G593" s="8"/>
      <c r="H593" s="8"/>
    </row>
    <row r="594" spans="4:8">
      <c r="D594" s="8"/>
      <c r="F594" s="8"/>
      <c r="G594" s="8"/>
      <c r="H594" s="8"/>
    </row>
    <row r="595" spans="4:8">
      <c r="D595" s="8"/>
      <c r="F595" s="8"/>
      <c r="G595" s="8"/>
      <c r="H595" s="8"/>
    </row>
    <row r="596" spans="4:8">
      <c r="D596" s="8"/>
      <c r="F596" s="8"/>
      <c r="G596" s="8"/>
      <c r="H596" s="8"/>
    </row>
    <row r="597" spans="4:8">
      <c r="D597" s="8"/>
      <c r="F597" s="8"/>
      <c r="G597" s="8"/>
      <c r="H597" s="8"/>
    </row>
    <row r="598" spans="4:8">
      <c r="D598" s="8"/>
      <c r="F598" s="8"/>
      <c r="G598" s="8"/>
      <c r="H598" s="8"/>
    </row>
    <row r="599" spans="4:8">
      <c r="D599" s="8"/>
      <c r="F599" s="8"/>
      <c r="G599" s="8"/>
      <c r="H599" s="8"/>
    </row>
    <row r="600" spans="4:8">
      <c r="D600" s="8"/>
      <c r="F600" s="8"/>
      <c r="G600" s="8"/>
      <c r="H600" s="8"/>
    </row>
    <row r="601" spans="4:8">
      <c r="D601" s="8"/>
      <c r="F601" s="8"/>
      <c r="G601" s="8"/>
      <c r="H601" s="8"/>
    </row>
    <row r="602" spans="4:8">
      <c r="D602" s="8"/>
      <c r="F602" s="8"/>
      <c r="G602" s="8"/>
      <c r="H602" s="8"/>
    </row>
    <row r="603" spans="4:8">
      <c r="D603" s="8"/>
      <c r="F603" s="8"/>
      <c r="G603" s="8"/>
      <c r="H603" s="8"/>
    </row>
    <row r="604" spans="4:8">
      <c r="D604" s="8"/>
      <c r="F604" s="8"/>
      <c r="G604" s="8"/>
      <c r="H604" s="8"/>
    </row>
    <row r="605" spans="4:8">
      <c r="D605" s="8"/>
      <c r="F605" s="8"/>
      <c r="G605" s="8"/>
      <c r="H605" s="8"/>
    </row>
    <row r="606" spans="4:8">
      <c r="D606" s="8"/>
      <c r="F606" s="8"/>
      <c r="G606" s="8"/>
      <c r="H606" s="8"/>
    </row>
    <row r="607" spans="4:8">
      <c r="D607" s="8"/>
      <c r="F607" s="8"/>
      <c r="G607" s="8"/>
      <c r="H607" s="8"/>
    </row>
    <row r="608" spans="4:8">
      <c r="D608" s="8"/>
      <c r="F608" s="8"/>
      <c r="G608" s="8"/>
      <c r="H608" s="8"/>
    </row>
    <row r="609" spans="4:8">
      <c r="D609" s="8"/>
      <c r="F609" s="8"/>
      <c r="G609" s="8"/>
      <c r="H609" s="8"/>
    </row>
    <row r="610" spans="4:8">
      <c r="D610" s="8"/>
      <c r="F610" s="8"/>
      <c r="G610" s="8"/>
      <c r="H610" s="8"/>
    </row>
    <row r="611" spans="4:8">
      <c r="D611" s="8"/>
      <c r="F611" s="8"/>
      <c r="G611" s="8"/>
      <c r="H611" s="8"/>
    </row>
    <row r="612" spans="4:8">
      <c r="D612" s="8"/>
      <c r="F612" s="8"/>
      <c r="G612" s="8"/>
      <c r="H612" s="8"/>
    </row>
    <row r="613" spans="4:8">
      <c r="D613" s="8"/>
      <c r="F613" s="8"/>
      <c r="G613" s="8"/>
      <c r="H613" s="8"/>
    </row>
    <row r="614" spans="4:8">
      <c r="D614" s="8"/>
      <c r="F614" s="8"/>
      <c r="G614" s="8"/>
      <c r="H614" s="8"/>
    </row>
    <row r="615" spans="4:8">
      <c r="D615" s="8"/>
      <c r="F615" s="8"/>
      <c r="G615" s="8"/>
      <c r="H615" s="8"/>
    </row>
    <row r="616" spans="4:8">
      <c r="D616" s="8"/>
      <c r="F616" s="8"/>
      <c r="G616" s="8"/>
      <c r="H616" s="8"/>
    </row>
    <row r="617" spans="4:8">
      <c r="D617" s="8"/>
      <c r="F617" s="8"/>
      <c r="G617" s="8"/>
      <c r="H617" s="8"/>
    </row>
    <row r="618" spans="4:8">
      <c r="D618" s="8"/>
      <c r="F618" s="8"/>
      <c r="G618" s="8"/>
      <c r="H618" s="8"/>
    </row>
    <row r="619" spans="4:8">
      <c r="D619" s="8"/>
      <c r="F619" s="8"/>
      <c r="G619" s="8"/>
      <c r="H619" s="8"/>
    </row>
    <row r="620" spans="4:8">
      <c r="D620" s="8"/>
      <c r="F620" s="8"/>
      <c r="G620" s="8"/>
      <c r="H620" s="8"/>
    </row>
    <row r="621" spans="4:8">
      <c r="D621" s="8"/>
      <c r="F621" s="8"/>
      <c r="G621" s="8"/>
      <c r="H621" s="8"/>
    </row>
    <row r="622" spans="4:8">
      <c r="D622" s="8"/>
      <c r="F622" s="8"/>
      <c r="G622" s="8"/>
      <c r="H622" s="8"/>
    </row>
    <row r="623" spans="4:8">
      <c r="D623" s="8"/>
      <c r="F623" s="8"/>
      <c r="G623" s="8"/>
      <c r="H623" s="8"/>
    </row>
    <row r="624" spans="4:8">
      <c r="D624" s="8"/>
      <c r="F624" s="8"/>
      <c r="G624" s="8"/>
      <c r="H624" s="8"/>
    </row>
    <row r="625" spans="4:8">
      <c r="D625" s="8"/>
      <c r="F625" s="8"/>
      <c r="G625" s="8"/>
      <c r="H625" s="8"/>
    </row>
    <row r="626" spans="4:8">
      <c r="D626" s="8"/>
      <c r="F626" s="8"/>
      <c r="G626" s="8"/>
      <c r="H626" s="8"/>
    </row>
    <row r="627" spans="4:8">
      <c r="D627" s="8"/>
      <c r="F627" s="8"/>
      <c r="G627" s="8"/>
      <c r="H627" s="8"/>
    </row>
    <row r="628" spans="4:8">
      <c r="D628" s="8"/>
      <c r="F628" s="8"/>
      <c r="G628" s="8"/>
      <c r="H628" s="8"/>
    </row>
    <row r="629" spans="4:8">
      <c r="D629" s="8"/>
      <c r="F629" s="8"/>
      <c r="G629" s="8"/>
      <c r="H629" s="8"/>
    </row>
    <row r="630" spans="4:8">
      <c r="D630" s="8"/>
      <c r="F630" s="8"/>
      <c r="G630" s="8"/>
      <c r="H630" s="8"/>
    </row>
    <row r="631" spans="4:8">
      <c r="D631" s="8"/>
      <c r="F631" s="8"/>
      <c r="G631" s="8"/>
      <c r="H631" s="8"/>
    </row>
    <row r="632" spans="4:8">
      <c r="D632" s="8"/>
      <c r="F632" s="8"/>
      <c r="G632" s="8"/>
      <c r="H632" s="8"/>
    </row>
    <row r="633" spans="4:8">
      <c r="D633" s="8"/>
      <c r="F633" s="8"/>
      <c r="G633" s="8"/>
      <c r="H633" s="8"/>
    </row>
    <row r="634" spans="4:8">
      <c r="D634" s="8"/>
      <c r="F634" s="8"/>
      <c r="G634" s="8"/>
      <c r="H634" s="8"/>
    </row>
    <row r="635" spans="4:8">
      <c r="D635" s="8"/>
      <c r="F635" s="8"/>
      <c r="G635" s="8"/>
      <c r="H635" s="8"/>
    </row>
    <row r="636" spans="4:8">
      <c r="D636" s="8"/>
      <c r="F636" s="8"/>
      <c r="G636" s="8"/>
      <c r="H636" s="8"/>
    </row>
    <row r="637" spans="4:8">
      <c r="D637" s="8"/>
      <c r="F637" s="8"/>
      <c r="G637" s="8"/>
      <c r="H637" s="8"/>
    </row>
    <row r="638" spans="4:8">
      <c r="D638" s="8"/>
      <c r="F638" s="8"/>
      <c r="G638" s="8"/>
      <c r="H638" s="8"/>
    </row>
    <row r="639" spans="4:8">
      <c r="D639" s="8"/>
      <c r="F639" s="8"/>
      <c r="G639" s="8"/>
      <c r="H639" s="8"/>
    </row>
  </sheetData>
  <autoFilter ref="A20:H22">
    <filterColumn colId="7"/>
  </autoFilter>
  <customSheetViews>
    <customSheetView guid="{C5F44875-2256-4473-BD8B-FE5F322CC657}" showPageBreaks="1" printArea="1" showAutoFilter="1" view="pageBreakPreview">
      <selection activeCell="E10" sqref="E10"/>
      <pageMargins left="0.78740157480314965" right="0.78740157480314965" top="0.78740157480314965" bottom="4.1338582677165361" header="0" footer="3.5433070866141736"/>
      <printOptions horizontalCentered="1"/>
      <pageSetup paperSize="9" scale="95" firstPageNumber="32" orientation="portrait" blackAndWhite="1" useFirstPageNumber="1" r:id="rId1"/>
      <headerFooter alignWithMargins="0">
        <oddHeader xml:space="preserve">&amp;C   </oddHeader>
        <oddFooter>&amp;C&amp;"Times New Roman,Bold" &amp;P</oddFooter>
      </headerFooter>
      <autoFilter ref="A17:AD33">
        <filterColumn colId="7"/>
      </autoFilter>
    </customSheetView>
    <customSheetView guid="{A48B2B02-857B-4E03-8EC3-B83BCD408191}" showPageBreaks="1" printArea="1" showAutoFilter="1" view="pageBreakPreview" topLeftCell="A108">
      <selection activeCell="J124" sqref="J124"/>
      <pageMargins left="0.78740157480314965" right="0.78740157480314965" top="0.78740157480314965" bottom="4.1338582677165361" header="0" footer="3.5433070866141736"/>
      <printOptions horizontalCentered="1"/>
      <pageSetup paperSize="9" scale="95" firstPageNumber="32" orientation="portrait" blackAndWhite="1" useFirstPageNumber="1" r:id="rId2"/>
      <headerFooter alignWithMargins="0">
        <oddHeader xml:space="preserve">&amp;C   </oddHeader>
        <oddFooter>&amp;C&amp;"Times New Roman,Bold" &amp;P</oddFooter>
      </headerFooter>
      <autoFilter ref="A17:AD33">
        <filterColumn colId="7"/>
      </autoFilter>
    </customSheetView>
  </customSheetViews>
  <mergeCells count="5">
    <mergeCell ref="A2:G2"/>
    <mergeCell ref="A1:G1"/>
    <mergeCell ref="B19:G19"/>
    <mergeCell ref="A3:G3"/>
    <mergeCell ref="B4:G4"/>
  </mergeCells>
  <printOptions horizontalCentered="1"/>
  <pageMargins left="0.6692913385826772" right="0.6692913385826772" top="0.6692913385826772" bottom="3.7401574803149606" header="0.51181102362204722" footer="3.1496062992125986"/>
  <pageSetup paperSize="9" scale="90" firstPageNumber="22" orientation="portrait" blackAndWhite="1" useFirstPageNumber="1" r:id="rId3"/>
  <headerFooter alignWithMargins="0">
    <oddHeader xml:space="preserve">&amp;C   </oddHeader>
    <oddFooter>&amp;C&amp;"Times New Roman,Bold" &amp;P</oddFooter>
  </headerFooter>
</worksheet>
</file>

<file path=xl/worksheets/sheet18.xml><?xml version="1.0" encoding="utf-8"?>
<worksheet xmlns="http://schemas.openxmlformats.org/spreadsheetml/2006/main" xmlns:r="http://schemas.openxmlformats.org/officeDocument/2006/relationships">
  <sheetPr syncVertical="1" syncRef="A19" transitionEvaluation="1">
    <tabColor rgb="FF00B050"/>
  </sheetPr>
  <dimension ref="A1:H54"/>
  <sheetViews>
    <sheetView view="pageBreakPreview" topLeftCell="A19" zoomScaleSheetLayoutView="100" workbookViewId="0">
      <selection activeCell="I1" sqref="I1:AC1048576"/>
    </sheetView>
  </sheetViews>
  <sheetFormatPr defaultColWidth="11" defaultRowHeight="13.2"/>
  <cols>
    <col min="1" max="1" width="6.44140625" style="437" customWidth="1"/>
    <col min="2" max="2" width="8.109375" style="7" customWidth="1"/>
    <col min="3" max="3" width="38.6640625" style="7" customWidth="1"/>
    <col min="4" max="4" width="8.5546875" style="7" customWidth="1"/>
    <col min="5" max="7" width="9.6640625" style="7" customWidth="1"/>
    <col min="8" max="8" width="3.88671875" style="163" customWidth="1"/>
    <col min="9" max="12" width="11" style="7"/>
    <col min="13" max="13" width="11.6640625" style="7" customWidth="1"/>
    <col min="14" max="16384" width="11" style="7"/>
  </cols>
  <sheetData>
    <row r="1" spans="1:8" ht="13.65" customHeight="1">
      <c r="A1" s="1316" t="s">
        <v>264</v>
      </c>
      <c r="B1" s="1316"/>
      <c r="C1" s="1316"/>
      <c r="D1" s="1316"/>
      <c r="E1" s="1316"/>
      <c r="F1" s="1316"/>
      <c r="G1" s="1316"/>
      <c r="H1" s="1172"/>
    </row>
    <row r="2" spans="1:8" ht="13.65" customHeight="1">
      <c r="A2" s="1316" t="s">
        <v>265</v>
      </c>
      <c r="B2" s="1316"/>
      <c r="C2" s="1316"/>
      <c r="D2" s="1316"/>
      <c r="E2" s="1316"/>
      <c r="F2" s="1316"/>
      <c r="G2" s="1316"/>
      <c r="H2" s="1172"/>
    </row>
    <row r="3" spans="1:8" ht="27" customHeight="1">
      <c r="A3" s="1325" t="s">
        <v>602</v>
      </c>
      <c r="B3" s="1325"/>
      <c r="C3" s="1325"/>
      <c r="D3" s="1325"/>
      <c r="E3" s="1325"/>
      <c r="F3" s="1325"/>
      <c r="G3" s="1325"/>
      <c r="H3" s="1126"/>
    </row>
    <row r="4" spans="1:8" ht="9.6" customHeight="1">
      <c r="A4" s="1127"/>
      <c r="B4" s="1128"/>
      <c r="C4" s="1128"/>
      <c r="D4" s="1128"/>
      <c r="E4" s="1128"/>
      <c r="F4" s="1128"/>
      <c r="G4" s="1128"/>
      <c r="H4" s="1129"/>
    </row>
    <row r="5" spans="1:8" ht="13.65" customHeight="1">
      <c r="A5" s="1127"/>
      <c r="B5" s="1130"/>
      <c r="C5" s="1130"/>
      <c r="D5" s="1131"/>
      <c r="E5" s="1132" t="s">
        <v>3</v>
      </c>
      <c r="F5" s="1132" t="s">
        <v>4</v>
      </c>
      <c r="G5" s="1132" t="s">
        <v>101</v>
      </c>
      <c r="H5" s="1133"/>
    </row>
    <row r="6" spans="1:8" ht="13.65" customHeight="1">
      <c r="A6" s="1127"/>
      <c r="B6" s="1135" t="s">
        <v>5</v>
      </c>
      <c r="C6" s="1130" t="s">
        <v>6</v>
      </c>
      <c r="D6" s="1136" t="s">
        <v>66</v>
      </c>
      <c r="E6" s="1137">
        <v>6520</v>
      </c>
      <c r="F6" s="596">
        <v>0</v>
      </c>
      <c r="G6" s="1137">
        <f t="shared" ref="G6:G12" si="0">SUM(E6:F6)</f>
        <v>6520</v>
      </c>
      <c r="H6" s="1136"/>
    </row>
    <row r="7" spans="1:8" ht="13.65" customHeight="1">
      <c r="A7" s="1127"/>
      <c r="B7" s="1139"/>
      <c r="C7" s="1130"/>
      <c r="D7" s="1140" t="s">
        <v>44</v>
      </c>
      <c r="E7" s="1138">
        <v>178084</v>
      </c>
      <c r="F7" s="596">
        <v>0</v>
      </c>
      <c r="G7" s="1138">
        <f t="shared" si="0"/>
        <v>178084</v>
      </c>
      <c r="H7" s="1136"/>
    </row>
    <row r="8" spans="1:8" ht="15" customHeight="1">
      <c r="A8" s="1127"/>
      <c r="B8" s="7" t="s">
        <v>310</v>
      </c>
      <c r="C8" s="7" t="s">
        <v>309</v>
      </c>
      <c r="D8" s="1136" t="s">
        <v>66</v>
      </c>
      <c r="E8" s="1137">
        <v>2810</v>
      </c>
      <c r="F8" s="596">
        <v>0</v>
      </c>
      <c r="G8" s="1137">
        <f t="shared" si="0"/>
        <v>2810</v>
      </c>
      <c r="H8" s="1133"/>
    </row>
    <row r="9" spans="1:8" ht="14.25" customHeight="1">
      <c r="A9" s="1127"/>
      <c r="D9" s="1140" t="s">
        <v>44</v>
      </c>
      <c r="E9" s="1138">
        <v>24611</v>
      </c>
      <c r="F9" s="596">
        <v>0</v>
      </c>
      <c r="G9" s="1138">
        <f t="shared" si="0"/>
        <v>24611</v>
      </c>
      <c r="H9" s="1133"/>
    </row>
    <row r="10" spans="1:8" ht="14.25" customHeight="1">
      <c r="A10" s="1127"/>
      <c r="D10" s="1140"/>
      <c r="E10" s="1138"/>
      <c r="F10" s="596"/>
      <c r="G10" s="1134"/>
      <c r="H10" s="1133"/>
    </row>
    <row r="11" spans="1:8" ht="13.65" customHeight="1">
      <c r="A11" s="1127"/>
      <c r="B11" s="1139" t="s">
        <v>311</v>
      </c>
      <c r="C11" s="1141" t="s">
        <v>8</v>
      </c>
      <c r="D11" s="1129" t="s">
        <v>66</v>
      </c>
      <c r="E11" s="954">
        <v>0</v>
      </c>
      <c r="F11" s="596">
        <v>0</v>
      </c>
      <c r="G11" s="954">
        <f t="shared" si="0"/>
        <v>0</v>
      </c>
      <c r="H11" s="1133"/>
    </row>
    <row r="12" spans="1:8" ht="13.65" customHeight="1">
      <c r="A12" s="1127"/>
      <c r="B12" s="1139"/>
      <c r="C12" s="1141" t="s">
        <v>97</v>
      </c>
      <c r="D12" s="1133" t="s">
        <v>44</v>
      </c>
      <c r="E12" s="1134">
        <f>G46</f>
        <v>10538</v>
      </c>
      <c r="F12" s="655">
        <v>0</v>
      </c>
      <c r="G12" s="1134">
        <f t="shared" si="0"/>
        <v>10538</v>
      </c>
      <c r="H12" s="1133"/>
    </row>
    <row r="13" spans="1:8" ht="13.65" customHeight="1">
      <c r="A13" s="1127"/>
      <c r="B13" s="1135" t="s">
        <v>43</v>
      </c>
      <c r="C13" s="1130" t="s">
        <v>312</v>
      </c>
      <c r="D13" s="1136" t="s">
        <v>66</v>
      </c>
      <c r="E13" s="1142">
        <f>E6+E8+E11</f>
        <v>9330</v>
      </c>
      <c r="F13" s="596">
        <f t="shared" ref="F13" si="1">F6+F11</f>
        <v>0</v>
      </c>
      <c r="G13" s="1142">
        <f>G6+G8</f>
        <v>9330</v>
      </c>
      <c r="H13" s="1140"/>
    </row>
    <row r="14" spans="1:8" ht="13.65" customHeight="1">
      <c r="A14" s="1127"/>
      <c r="B14" s="1139"/>
      <c r="C14" s="1130"/>
      <c r="D14" s="1140" t="s">
        <v>44</v>
      </c>
      <c r="E14" s="1143">
        <f>E7+E9+E12</f>
        <v>213233</v>
      </c>
      <c r="F14" s="597">
        <f t="shared" ref="F14:G14" si="2">F7+F9+F12</f>
        <v>0</v>
      </c>
      <c r="G14" s="1143">
        <f t="shared" si="2"/>
        <v>213233</v>
      </c>
      <c r="H14" s="1140"/>
    </row>
    <row r="15" spans="1:8" ht="13.65" customHeight="1">
      <c r="A15" s="1127"/>
      <c r="B15" s="1139"/>
      <c r="C15" s="1130"/>
      <c r="D15" s="1144"/>
      <c r="E15" s="1144"/>
      <c r="F15" s="1140"/>
      <c r="G15" s="1144"/>
      <c r="H15" s="1140"/>
    </row>
    <row r="16" spans="1:8" ht="13.65" customHeight="1">
      <c r="A16" s="1127"/>
      <c r="B16" s="1135" t="s">
        <v>330</v>
      </c>
      <c r="C16" s="1130" t="s">
        <v>21</v>
      </c>
      <c r="D16" s="1130"/>
      <c r="E16" s="1130"/>
      <c r="F16" s="1145"/>
      <c r="G16" s="1130"/>
      <c r="H16" s="1145"/>
    </row>
    <row r="17" spans="1:8" s="1" customFormat="1">
      <c r="A17" s="1138"/>
      <c r="B17" s="1137"/>
      <c r="C17" s="1137"/>
      <c r="D17" s="1137"/>
      <c r="E17" s="1137"/>
      <c r="F17" s="1137"/>
      <c r="G17" s="1137"/>
      <c r="H17" s="1136"/>
    </row>
    <row r="18" spans="1:8" s="1" customFormat="1" ht="13.8" thickBot="1">
      <c r="A18" s="1146"/>
      <c r="B18" s="1147"/>
      <c r="C18" s="1147"/>
      <c r="D18" s="1147"/>
      <c r="E18" s="1147"/>
      <c r="F18" s="1147"/>
      <c r="G18" s="1147" t="s">
        <v>89</v>
      </c>
      <c r="H18" s="1136"/>
    </row>
    <row r="19" spans="1:8" s="1" customFormat="1" ht="14.4" thickTop="1" thickBot="1">
      <c r="A19" s="1146"/>
      <c r="B19" s="1148"/>
      <c r="C19" s="1148" t="s">
        <v>22</v>
      </c>
      <c r="D19" s="1148"/>
      <c r="E19" s="1148"/>
      <c r="F19" s="1148"/>
      <c r="G19" s="1149" t="s">
        <v>101</v>
      </c>
      <c r="H19" s="1133"/>
    </row>
    <row r="20" spans="1:8" ht="13.65" customHeight="1" thickTop="1">
      <c r="A20" s="68"/>
      <c r="B20" s="1237"/>
      <c r="C20" s="1238" t="s">
        <v>47</v>
      </c>
      <c r="D20" s="8"/>
      <c r="E20" s="479"/>
      <c r="F20" s="479"/>
      <c r="G20" s="8"/>
      <c r="H20" s="155"/>
    </row>
    <row r="21" spans="1:8" ht="27" customHeight="1">
      <c r="A21" s="1179" t="s">
        <v>48</v>
      </c>
      <c r="B21" s="60">
        <v>2011</v>
      </c>
      <c r="C21" s="48" t="s">
        <v>266</v>
      </c>
      <c r="D21" s="726"/>
      <c r="E21" s="479"/>
      <c r="F21" s="238"/>
      <c r="G21" s="8"/>
      <c r="H21" s="155"/>
    </row>
    <row r="22" spans="1:8" ht="14.4" customHeight="1">
      <c r="A22" s="1179"/>
      <c r="B22" s="526">
        <v>2</v>
      </c>
      <c r="C22" s="987" t="s">
        <v>267</v>
      </c>
      <c r="D22" s="8"/>
      <c r="E22" s="479"/>
      <c r="F22" s="479"/>
      <c r="G22" s="8"/>
      <c r="H22" s="155"/>
    </row>
    <row r="23" spans="1:8" ht="14.4" customHeight="1">
      <c r="A23" s="1179"/>
      <c r="B23" s="499">
        <v>62</v>
      </c>
      <c r="C23" s="987" t="s">
        <v>269</v>
      </c>
      <c r="D23" s="1239"/>
      <c r="E23" s="1240"/>
      <c r="F23" s="1240"/>
      <c r="G23" s="1239"/>
      <c r="H23" s="1241"/>
    </row>
    <row r="24" spans="1:8" ht="14.4" customHeight="1">
      <c r="A24" s="1179"/>
      <c r="B24" s="54" t="s">
        <v>217</v>
      </c>
      <c r="C24" s="987" t="s">
        <v>207</v>
      </c>
      <c r="D24" s="1242"/>
      <c r="E24" s="212">
        <v>4400</v>
      </c>
      <c r="F24" s="491">
        <v>0</v>
      </c>
      <c r="G24" s="1001">
        <f>SUM(E24:F24)</f>
        <v>4400</v>
      </c>
      <c r="H24" s="153" t="s">
        <v>165</v>
      </c>
    </row>
    <row r="25" spans="1:8" ht="14.4" customHeight="1">
      <c r="A25" s="1179" t="s">
        <v>43</v>
      </c>
      <c r="B25" s="499">
        <v>62</v>
      </c>
      <c r="C25" s="987" t="s">
        <v>269</v>
      </c>
      <c r="D25" s="1242"/>
      <c r="E25" s="212">
        <f>SUM(E24:E24)</f>
        <v>4400</v>
      </c>
      <c r="F25" s="491">
        <f>SUM(F24:F24)</f>
        <v>0</v>
      </c>
      <c r="G25" s="1242">
        <f>SUM(G24:G24)</f>
        <v>4400</v>
      </c>
      <c r="H25" s="1243"/>
    </row>
    <row r="26" spans="1:8" s="1245" customFormat="1" ht="14.4" customHeight="1">
      <c r="A26" s="1179" t="s">
        <v>43</v>
      </c>
      <c r="B26" s="1244">
        <v>2.101</v>
      </c>
      <c r="C26" s="48" t="s">
        <v>268</v>
      </c>
      <c r="D26" s="1242"/>
      <c r="E26" s="212">
        <f>E25</f>
        <v>4400</v>
      </c>
      <c r="F26" s="599">
        <f t="shared" ref="F26:G26" si="3">F25</f>
        <v>0</v>
      </c>
      <c r="G26" s="209">
        <f t="shared" si="3"/>
        <v>4400</v>
      </c>
      <c r="H26" s="1243"/>
    </row>
    <row r="27" spans="1:8" s="1247" customFormat="1" ht="14.4" customHeight="1">
      <c r="A27" s="1179"/>
      <c r="B27" s="60"/>
      <c r="C27" s="48"/>
      <c r="D27" s="1246"/>
      <c r="E27" s="206"/>
      <c r="F27" s="631"/>
      <c r="G27" s="1246"/>
      <c r="H27" s="1243"/>
    </row>
    <row r="28" spans="1:8" ht="14.4" customHeight="1">
      <c r="A28" s="1179"/>
      <c r="B28" s="1244">
        <v>2.1030000000000002</v>
      </c>
      <c r="C28" s="48" t="s">
        <v>320</v>
      </c>
      <c r="D28" s="1248"/>
      <c r="E28" s="574"/>
      <c r="F28" s="1249"/>
      <c r="G28" s="1248"/>
      <c r="H28" s="1250"/>
    </row>
    <row r="29" spans="1:8" ht="14.4" customHeight="1">
      <c r="A29" s="1179"/>
      <c r="B29" s="499">
        <v>63</v>
      </c>
      <c r="C29" s="987" t="s">
        <v>14</v>
      </c>
      <c r="D29" s="1246"/>
      <c r="E29" s="206"/>
      <c r="F29" s="631"/>
      <c r="G29" s="1246"/>
      <c r="H29" s="1243"/>
    </row>
    <row r="30" spans="1:8">
      <c r="A30" s="1179"/>
      <c r="B30" s="41" t="s">
        <v>218</v>
      </c>
      <c r="C30" s="987" t="s">
        <v>207</v>
      </c>
      <c r="D30" s="155"/>
      <c r="E30" s="8">
        <v>4300</v>
      </c>
      <c r="F30" s="845">
        <v>0</v>
      </c>
      <c r="G30" s="8">
        <f>SUM(E30:F30)</f>
        <v>4300</v>
      </c>
      <c r="H30" s="155" t="s">
        <v>165</v>
      </c>
    </row>
    <row r="31" spans="1:8">
      <c r="A31" s="1179" t="s">
        <v>43</v>
      </c>
      <c r="B31" s="499">
        <v>63</v>
      </c>
      <c r="C31" s="987" t="s">
        <v>14</v>
      </c>
      <c r="D31" s="329"/>
      <c r="E31" s="889">
        <f>SUM(E30:E30)</f>
        <v>4300</v>
      </c>
      <c r="F31" s="887">
        <f>SUM(F30:F30)</f>
        <v>0</v>
      </c>
      <c r="G31" s="864">
        <f>SUM(G30:G30)</f>
        <v>4300</v>
      </c>
      <c r="H31" s="155"/>
    </row>
    <row r="32" spans="1:8">
      <c r="A32" s="1179" t="s">
        <v>43</v>
      </c>
      <c r="B32" s="1244">
        <v>2.1030000000000002</v>
      </c>
      <c r="C32" s="48" t="s">
        <v>320</v>
      </c>
      <c r="D32" s="329"/>
      <c r="E32" s="890">
        <f t="shared" ref="E32" si="4">E31</f>
        <v>4300</v>
      </c>
      <c r="F32" s="888">
        <f>F31</f>
        <v>0</v>
      </c>
      <c r="G32" s="863">
        <f t="shared" ref="G32" si="5">G31</f>
        <v>4300</v>
      </c>
      <c r="H32" s="155"/>
    </row>
    <row r="33" spans="1:8">
      <c r="A33" s="1179" t="s">
        <v>43</v>
      </c>
      <c r="B33" s="526">
        <v>2</v>
      </c>
      <c r="C33" s="987" t="s">
        <v>267</v>
      </c>
      <c r="E33" s="729">
        <f>E32+E26</f>
        <v>8700</v>
      </c>
      <c r="F33" s="654">
        <f t="shared" ref="F33:G33" si="6">F32+F26</f>
        <v>0</v>
      </c>
      <c r="G33" s="729">
        <f t="shared" si="6"/>
        <v>8700</v>
      </c>
    </row>
    <row r="34" spans="1:8" ht="26.4">
      <c r="A34" s="1179" t="s">
        <v>43</v>
      </c>
      <c r="B34" s="60">
        <v>2011</v>
      </c>
      <c r="C34" s="48" t="s">
        <v>266</v>
      </c>
      <c r="E34" s="729">
        <f t="shared" ref="E34" si="7">E33</f>
        <v>8700</v>
      </c>
      <c r="F34" s="654">
        <f>F33</f>
        <v>0</v>
      </c>
      <c r="G34" s="729">
        <f t="shared" ref="G34" si="8">G33</f>
        <v>8700</v>
      </c>
    </row>
    <row r="35" spans="1:8">
      <c r="A35" s="1179"/>
      <c r="B35" s="60"/>
      <c r="C35" s="987"/>
    </row>
    <row r="36" spans="1:8">
      <c r="A36" s="1179" t="s">
        <v>48</v>
      </c>
      <c r="B36" s="60">
        <v>2071</v>
      </c>
      <c r="C36" s="48" t="s">
        <v>242</v>
      </c>
    </row>
    <row r="37" spans="1:8">
      <c r="A37" s="1179"/>
      <c r="B37" s="526">
        <v>1</v>
      </c>
      <c r="C37" s="987" t="s">
        <v>243</v>
      </c>
    </row>
    <row r="38" spans="1:8">
      <c r="A38" s="1179"/>
      <c r="B38" s="1244">
        <v>1.111</v>
      </c>
      <c r="C38" s="48" t="s">
        <v>270</v>
      </c>
    </row>
    <row r="39" spans="1:8">
      <c r="A39" s="1179"/>
      <c r="B39" s="526">
        <v>60</v>
      </c>
      <c r="C39" s="987" t="s">
        <v>271</v>
      </c>
    </row>
    <row r="40" spans="1:8">
      <c r="A40" s="1179"/>
      <c r="B40" s="41" t="s">
        <v>245</v>
      </c>
      <c r="C40" s="499" t="s">
        <v>244</v>
      </c>
      <c r="E40" s="729">
        <v>1838</v>
      </c>
      <c r="F40" s="654">
        <v>0</v>
      </c>
      <c r="G40" s="729">
        <f>SUM(E40:F40)</f>
        <v>1838</v>
      </c>
      <c r="H40" s="163" t="s">
        <v>166</v>
      </c>
    </row>
    <row r="41" spans="1:8">
      <c r="A41" s="1179" t="s">
        <v>43</v>
      </c>
      <c r="B41" s="526">
        <v>60</v>
      </c>
      <c r="C41" s="987" t="s">
        <v>271</v>
      </c>
      <c r="E41" s="729">
        <f t="shared" ref="E41:G44" si="9">E40</f>
        <v>1838</v>
      </c>
      <c r="F41" s="654">
        <f t="shared" si="9"/>
        <v>0</v>
      </c>
      <c r="G41" s="729">
        <f t="shared" si="9"/>
        <v>1838</v>
      </c>
    </row>
    <row r="42" spans="1:8">
      <c r="A42" s="1179" t="s">
        <v>43</v>
      </c>
      <c r="B42" s="1244">
        <v>1.111</v>
      </c>
      <c r="C42" s="48" t="s">
        <v>270</v>
      </c>
      <c r="E42" s="729">
        <f t="shared" si="9"/>
        <v>1838</v>
      </c>
      <c r="F42" s="654">
        <f t="shared" si="9"/>
        <v>0</v>
      </c>
      <c r="G42" s="729">
        <f t="shared" si="9"/>
        <v>1838</v>
      </c>
    </row>
    <row r="43" spans="1:8">
      <c r="A43" s="1179" t="s">
        <v>43</v>
      </c>
      <c r="B43" s="526">
        <v>1</v>
      </c>
      <c r="C43" s="987" t="s">
        <v>243</v>
      </c>
      <c r="E43" s="729">
        <f t="shared" si="9"/>
        <v>1838</v>
      </c>
      <c r="F43" s="654">
        <f t="shared" si="9"/>
        <v>0</v>
      </c>
      <c r="G43" s="729">
        <f t="shared" si="9"/>
        <v>1838</v>
      </c>
    </row>
    <row r="44" spans="1:8">
      <c r="A44" s="1179" t="s">
        <v>43</v>
      </c>
      <c r="B44" s="60">
        <v>2071</v>
      </c>
      <c r="C44" s="48" t="s">
        <v>242</v>
      </c>
      <c r="E44" s="7">
        <f t="shared" si="9"/>
        <v>1838</v>
      </c>
      <c r="F44" s="845">
        <f t="shared" si="9"/>
        <v>0</v>
      </c>
      <c r="G44" s="7">
        <f t="shared" si="9"/>
        <v>1838</v>
      </c>
    </row>
    <row r="45" spans="1:8">
      <c r="A45" s="55" t="s">
        <v>43</v>
      </c>
      <c r="B45" s="1251"/>
      <c r="C45" s="57" t="s">
        <v>47</v>
      </c>
      <c r="D45" s="732"/>
      <c r="E45" s="732">
        <f t="shared" ref="E45" si="10">E34+E44</f>
        <v>10538</v>
      </c>
      <c r="F45" s="876">
        <f>F34+F44</f>
        <v>0</v>
      </c>
      <c r="G45" s="732">
        <f>E45+F45</f>
        <v>10538</v>
      </c>
    </row>
    <row r="46" spans="1:8">
      <c r="A46" s="55" t="s">
        <v>43</v>
      </c>
      <c r="B46" s="506"/>
      <c r="C46" s="57" t="s">
        <v>44</v>
      </c>
      <c r="D46" s="157"/>
      <c r="E46" s="157">
        <f>E45</f>
        <v>10538</v>
      </c>
      <c r="F46" s="849">
        <f t="shared" ref="F46" si="11">F12</f>
        <v>0</v>
      </c>
      <c r="G46" s="157">
        <f t="shared" ref="G46" si="12">E46+F46</f>
        <v>10538</v>
      </c>
    </row>
    <row r="47" spans="1:8">
      <c r="A47" s="1179"/>
      <c r="B47" s="499"/>
      <c r="C47" s="48"/>
      <c r="F47" s="845"/>
      <c r="G47" s="61"/>
    </row>
    <row r="48" spans="1:8">
      <c r="A48" s="703" t="s">
        <v>422</v>
      </c>
      <c r="B48" s="458"/>
      <c r="C48" s="723"/>
      <c r="D48" s="59"/>
      <c r="E48" s="59"/>
      <c r="F48" s="891"/>
      <c r="G48" s="936"/>
    </row>
    <row r="49" spans="1:7">
      <c r="A49" s="925" t="s">
        <v>165</v>
      </c>
      <c r="B49" s="458" t="s">
        <v>566</v>
      </c>
      <c r="C49" s="723"/>
      <c r="D49" s="59"/>
      <c r="E49" s="59"/>
      <c r="F49" s="891"/>
      <c r="G49" s="936"/>
    </row>
    <row r="50" spans="1:7">
      <c r="A50" s="925" t="s">
        <v>166</v>
      </c>
      <c r="B50" s="458" t="s">
        <v>603</v>
      </c>
      <c r="C50" s="723"/>
      <c r="D50" s="59"/>
      <c r="E50" s="59"/>
      <c r="F50" s="891"/>
      <c r="G50" s="936"/>
    </row>
    <row r="51" spans="1:7">
      <c r="A51" s="1179"/>
      <c r="B51" s="499"/>
      <c r="C51" s="48"/>
      <c r="F51" s="845"/>
      <c r="G51" s="61"/>
    </row>
    <row r="52" spans="1:7">
      <c r="A52" s="1179"/>
      <c r="B52" s="499"/>
      <c r="C52" s="48"/>
    </row>
    <row r="53" spans="1:7">
      <c r="D53" s="1181"/>
      <c r="E53" s="1182"/>
      <c r="F53" s="1181"/>
      <c r="G53" s="1182"/>
    </row>
    <row r="54" spans="1:7">
      <c r="D54" s="94"/>
      <c r="E54" s="94"/>
      <c r="F54" s="110"/>
      <c r="G54" s="110"/>
    </row>
  </sheetData>
  <autoFilter ref="A19:H32">
    <filterColumn colId="7"/>
  </autoFilter>
  <mergeCells count="3">
    <mergeCell ref="A1:G1"/>
    <mergeCell ref="A2:G2"/>
    <mergeCell ref="A3:G3"/>
  </mergeCells>
  <printOptions horizontalCentered="1"/>
  <pageMargins left="0.6692913385826772" right="0.6692913385826772" top="0.6692913385826772" bottom="3.7401574803149606" header="0.51181102362204722" footer="3.1496062992125986"/>
  <pageSetup paperSize="9" scale="90" firstPageNumber="23" orientation="portrait" blackAndWhite="1" useFirstPageNumber="1" r:id="rId1"/>
  <headerFooter alignWithMargins="0">
    <oddHeader xml:space="preserve">&amp;C   </oddHeader>
    <oddFooter>&amp;C&amp;"Times New Roman,Bold"&amp;P</oddFooter>
  </headerFooter>
</worksheet>
</file>

<file path=xl/worksheets/sheet19.xml><?xml version="1.0" encoding="utf-8"?>
<worksheet xmlns="http://schemas.openxmlformats.org/spreadsheetml/2006/main" xmlns:r="http://schemas.openxmlformats.org/officeDocument/2006/relationships">
  <sheetPr syncVertical="1" syncRef="A1" transitionEvaluation="1" transitionEntry="1">
    <tabColor rgb="FF00B050"/>
  </sheetPr>
  <dimension ref="A1:V79"/>
  <sheetViews>
    <sheetView view="pageBreakPreview" zoomScaleSheetLayoutView="100" workbookViewId="0">
      <selection activeCell="I1" sqref="I1:AE1048576"/>
    </sheetView>
  </sheetViews>
  <sheetFormatPr defaultColWidth="11" defaultRowHeight="13.2"/>
  <cols>
    <col min="1" max="1" width="6.44140625" style="313" customWidth="1"/>
    <col min="2" max="2" width="8.109375" style="314" customWidth="1"/>
    <col min="3" max="3" width="34.5546875" style="315" customWidth="1"/>
    <col min="4" max="4" width="8.5546875" style="316" customWidth="1"/>
    <col min="5" max="5" width="11.44140625" style="316" customWidth="1"/>
    <col min="6" max="6" width="11.44140625" style="315" customWidth="1"/>
    <col min="7" max="7" width="10.88671875" style="315" customWidth="1"/>
    <col min="8" max="8" width="2.88671875" style="315" customWidth="1"/>
    <col min="9" max="10" width="11" style="312" customWidth="1"/>
    <col min="11" max="22" width="11" style="312"/>
    <col min="23" max="16384" width="11" style="315"/>
  </cols>
  <sheetData>
    <row r="1" spans="1:8" ht="14.1" customHeight="1">
      <c r="A1" s="1326" t="s">
        <v>272</v>
      </c>
      <c r="B1" s="1326"/>
      <c r="C1" s="1326"/>
      <c r="D1" s="1326"/>
      <c r="E1" s="1326"/>
      <c r="F1" s="1326"/>
      <c r="G1" s="1326"/>
      <c r="H1" s="983"/>
    </row>
    <row r="2" spans="1:8" ht="14.1" customHeight="1">
      <c r="A2" s="1326" t="s">
        <v>273</v>
      </c>
      <c r="B2" s="1326"/>
      <c r="C2" s="1326"/>
      <c r="D2" s="1326"/>
      <c r="E2" s="1326"/>
      <c r="F2" s="1326"/>
      <c r="G2" s="1326"/>
      <c r="H2" s="983"/>
    </row>
    <row r="3" spans="1:8" ht="14.1" customHeight="1">
      <c r="A3" s="1290" t="s">
        <v>293</v>
      </c>
      <c r="B3" s="1290"/>
      <c r="C3" s="1290"/>
      <c r="D3" s="1290"/>
      <c r="E3" s="1290"/>
      <c r="F3" s="1290"/>
      <c r="G3" s="1290"/>
      <c r="H3" s="969"/>
    </row>
    <row r="4" spans="1:8" ht="14.1" customHeight="1">
      <c r="A4" s="26"/>
      <c r="B4" s="970"/>
      <c r="C4" s="970"/>
      <c r="D4" s="970"/>
      <c r="E4" s="970"/>
      <c r="F4" s="970"/>
      <c r="G4" s="970"/>
      <c r="H4" s="970"/>
    </row>
    <row r="5" spans="1:8" ht="14.1" customHeight="1">
      <c r="A5" s="26"/>
      <c r="B5" s="22"/>
      <c r="C5" s="22"/>
      <c r="D5" s="28"/>
      <c r="E5" s="29" t="s">
        <v>3</v>
      </c>
      <c r="F5" s="29" t="s">
        <v>4</v>
      </c>
      <c r="G5" s="29" t="s">
        <v>101</v>
      </c>
      <c r="H5" s="25"/>
    </row>
    <row r="6" spans="1:8" ht="14.1" customHeight="1">
      <c r="A6" s="26"/>
      <c r="B6" s="34" t="s">
        <v>5</v>
      </c>
      <c r="C6" s="22" t="s">
        <v>6</v>
      </c>
      <c r="D6" s="373" t="s">
        <v>66</v>
      </c>
      <c r="E6" s="388">
        <v>40484</v>
      </c>
      <c r="F6" s="596">
        <v>0</v>
      </c>
      <c r="G6" s="388">
        <f>SUM(E6:F6)</f>
        <v>40484</v>
      </c>
      <c r="H6" s="388"/>
    </row>
    <row r="7" spans="1:8" ht="14.1" customHeight="1">
      <c r="A7" s="26"/>
      <c r="B7" s="30"/>
      <c r="C7" s="22"/>
      <c r="D7" s="31" t="s">
        <v>44</v>
      </c>
      <c r="E7" s="24">
        <v>73568</v>
      </c>
      <c r="F7" s="389">
        <v>0</v>
      </c>
      <c r="G7" s="388">
        <f>SUM(E7:F7)</f>
        <v>73568</v>
      </c>
      <c r="H7" s="388"/>
    </row>
    <row r="8" spans="1:8" ht="9" customHeight="1">
      <c r="A8" s="26"/>
      <c r="B8" s="30"/>
      <c r="C8" s="22"/>
      <c r="D8" s="31"/>
      <c r="E8" s="24"/>
      <c r="F8" s="24"/>
      <c r="G8" s="388"/>
      <c r="H8" s="388"/>
    </row>
    <row r="9" spans="1:8" ht="14.7" customHeight="1">
      <c r="A9" s="26"/>
      <c r="B9" s="30" t="s">
        <v>7</v>
      </c>
      <c r="C9" s="32" t="s">
        <v>8</v>
      </c>
      <c r="D9" s="372" t="s">
        <v>66</v>
      </c>
      <c r="E9" s="943">
        <f>G28</f>
        <v>2652</v>
      </c>
      <c r="F9" s="25"/>
      <c r="G9" s="736">
        <f t="shared" ref="G9:G10" si="0">SUM(E9:F9)</f>
        <v>2652</v>
      </c>
      <c r="H9" s="25"/>
    </row>
    <row r="10" spans="1:8" ht="14.7" customHeight="1">
      <c r="A10" s="26"/>
      <c r="B10" s="30"/>
      <c r="C10" s="32" t="s">
        <v>97</v>
      </c>
      <c r="D10" s="33" t="s">
        <v>44</v>
      </c>
      <c r="E10" s="384">
        <v>0</v>
      </c>
      <c r="F10" s="598">
        <v>0</v>
      </c>
      <c r="G10" s="596">
        <f t="shared" si="0"/>
        <v>0</v>
      </c>
      <c r="H10" s="25"/>
    </row>
    <row r="11" spans="1:8" ht="14.1" customHeight="1">
      <c r="A11" s="26"/>
      <c r="B11" s="639" t="s">
        <v>43</v>
      </c>
      <c r="C11" s="639" t="s">
        <v>315</v>
      </c>
      <c r="D11" s="385" t="s">
        <v>66</v>
      </c>
      <c r="E11" s="644">
        <f>E6+E9</f>
        <v>43136</v>
      </c>
      <c r="F11" s="645">
        <f t="shared" ref="F11" si="1">F6+F9</f>
        <v>0</v>
      </c>
      <c r="G11" s="646">
        <f>G6+G9</f>
        <v>43136</v>
      </c>
      <c r="H11" s="24"/>
    </row>
    <row r="12" spans="1:8" ht="14.1" customHeight="1">
      <c r="A12" s="26"/>
      <c r="B12" s="639"/>
      <c r="C12" s="639"/>
      <c r="D12" s="386" t="s">
        <v>44</v>
      </c>
      <c r="E12" s="647">
        <f>E7+E10</f>
        <v>73568</v>
      </c>
      <c r="F12" s="597">
        <f t="shared" ref="F12" si="2">F7+F10</f>
        <v>0</v>
      </c>
      <c r="G12" s="648">
        <f>G7+G10</f>
        <v>73568</v>
      </c>
      <c r="H12" s="23"/>
    </row>
    <row r="13" spans="1:8" ht="14.1" customHeight="1">
      <c r="A13" s="26"/>
      <c r="B13" s="34" t="s">
        <v>20</v>
      </c>
      <c r="C13" s="22" t="s">
        <v>21</v>
      </c>
      <c r="D13" s="22"/>
      <c r="E13" s="22"/>
      <c r="F13" s="37"/>
      <c r="G13" s="22"/>
      <c r="H13" s="22"/>
    </row>
    <row r="14" spans="1:8" s="1" customFormat="1">
      <c r="A14" s="24"/>
      <c r="B14" s="388"/>
      <c r="C14" s="388"/>
      <c r="D14" s="388"/>
      <c r="E14" s="388"/>
      <c r="F14" s="388"/>
      <c r="G14" s="388"/>
      <c r="H14" s="388"/>
    </row>
    <row r="15" spans="1:8" s="1" customFormat="1" ht="13.8" thickBot="1">
      <c r="A15" s="38"/>
      <c r="B15" s="374"/>
      <c r="C15" s="971"/>
      <c r="D15" s="971"/>
      <c r="E15" s="971"/>
      <c r="F15" s="971"/>
      <c r="G15" s="971" t="s">
        <v>89</v>
      </c>
      <c r="H15" s="388"/>
    </row>
    <row r="16" spans="1:8" s="1" customFormat="1" ht="14.4" thickTop="1" thickBot="1">
      <c r="A16" s="38"/>
      <c r="B16" s="203"/>
      <c r="C16" s="203" t="s">
        <v>22</v>
      </c>
      <c r="D16" s="203"/>
      <c r="E16" s="203"/>
      <c r="F16" s="203"/>
      <c r="G16" s="39" t="s">
        <v>101</v>
      </c>
      <c r="H16" s="25"/>
    </row>
    <row r="17" spans="1:22" s="7" customFormat="1" ht="13.65" customHeight="1" thickTop="1">
      <c r="C17" s="44" t="s">
        <v>47</v>
      </c>
      <c r="D17" s="726"/>
      <c r="E17" s="238"/>
      <c r="F17" s="238"/>
      <c r="G17" s="153"/>
      <c r="H17" s="153"/>
    </row>
    <row r="18" spans="1:22" s="7" customFormat="1" ht="14.4" customHeight="1">
      <c r="A18" s="437" t="s">
        <v>48</v>
      </c>
      <c r="B18" s="713">
        <v>2062</v>
      </c>
      <c r="C18" s="612" t="s">
        <v>262</v>
      </c>
      <c r="D18" s="1002"/>
      <c r="E18" s="1003"/>
      <c r="F18" s="1003"/>
      <c r="G18" s="1002"/>
      <c r="H18" s="1002"/>
    </row>
    <row r="19" spans="1:22" s="7" customFormat="1" ht="14.4" customHeight="1">
      <c r="A19" s="711"/>
      <c r="B19" s="714">
        <v>0.10299999999999999</v>
      </c>
      <c r="C19" s="715" t="s">
        <v>274</v>
      </c>
      <c r="D19" s="1002"/>
      <c r="E19" s="1003"/>
      <c r="F19" s="1003"/>
      <c r="G19" s="1002"/>
      <c r="H19" s="1002"/>
    </row>
    <row r="20" spans="1:22" s="7" customFormat="1" ht="14.4" customHeight="1">
      <c r="A20" s="711"/>
      <c r="B20" s="716">
        <v>62</v>
      </c>
      <c r="C20" s="717" t="s">
        <v>263</v>
      </c>
      <c r="D20" s="1004"/>
      <c r="E20" s="574"/>
      <c r="F20" s="1004"/>
      <c r="G20" s="1005"/>
      <c r="H20" s="1005"/>
    </row>
    <row r="21" spans="1:22" s="7" customFormat="1" ht="14.4" customHeight="1">
      <c r="A21" s="711"/>
      <c r="B21" s="718">
        <v>44</v>
      </c>
      <c r="C21" s="719" t="s">
        <v>51</v>
      </c>
      <c r="D21" s="1004"/>
      <c r="E21" s="574"/>
      <c r="F21" s="1004"/>
      <c r="G21" s="1002"/>
      <c r="H21" s="1002"/>
    </row>
    <row r="22" spans="1:22" s="7" customFormat="1" ht="14.4" customHeight="1">
      <c r="A22" s="711"/>
      <c r="B22" s="716" t="s">
        <v>212</v>
      </c>
      <c r="C22" s="720" t="s">
        <v>207</v>
      </c>
      <c r="D22" s="1006"/>
      <c r="E22" s="535">
        <v>2652</v>
      </c>
      <c r="F22" s="491">
        <v>0</v>
      </c>
      <c r="G22" s="1002">
        <f>SUM(E22:F22)</f>
        <v>2652</v>
      </c>
      <c r="H22" s="1002"/>
    </row>
    <row r="23" spans="1:22" s="7" customFormat="1" ht="14.4" customHeight="1">
      <c r="A23" s="711" t="s">
        <v>43</v>
      </c>
      <c r="B23" s="718">
        <v>44</v>
      </c>
      <c r="C23" s="719" t="s">
        <v>51</v>
      </c>
      <c r="D23" s="1007"/>
      <c r="E23" s="536">
        <f>SUM(E22:E22)</f>
        <v>2652</v>
      </c>
      <c r="F23" s="468">
        <f>SUM(F22:F22)</f>
        <v>0</v>
      </c>
      <c r="G23" s="536">
        <f>SUM(G22:G22)</f>
        <v>2652</v>
      </c>
      <c r="H23" s="574"/>
    </row>
    <row r="24" spans="1:22" s="7" customFormat="1" ht="14.1" customHeight="1">
      <c r="A24" s="711" t="s">
        <v>43</v>
      </c>
      <c r="B24" s="716">
        <v>62</v>
      </c>
      <c r="C24" s="717" t="s">
        <v>263</v>
      </c>
      <c r="D24" s="1008"/>
      <c r="E24" s="535">
        <f t="shared" ref="E24:G25" si="3">E23</f>
        <v>2652</v>
      </c>
      <c r="F24" s="1009">
        <f t="shared" si="3"/>
        <v>0</v>
      </c>
      <c r="G24" s="1010">
        <f t="shared" si="3"/>
        <v>2652</v>
      </c>
      <c r="H24" s="1011"/>
    </row>
    <row r="25" spans="1:22" s="7" customFormat="1" ht="14.4" customHeight="1">
      <c r="A25" s="721" t="s">
        <v>43</v>
      </c>
      <c r="B25" s="722">
        <v>0.10299999999999999</v>
      </c>
      <c r="C25" s="715" t="s">
        <v>274</v>
      </c>
      <c r="D25" s="1012"/>
      <c r="E25" s="535">
        <f t="shared" si="3"/>
        <v>2652</v>
      </c>
      <c r="F25" s="491">
        <f t="shared" si="3"/>
        <v>0</v>
      </c>
      <c r="G25" s="1012">
        <f t="shared" si="3"/>
        <v>2652</v>
      </c>
      <c r="H25" s="1002"/>
    </row>
    <row r="26" spans="1:22" s="7" customFormat="1" ht="14.4" customHeight="1">
      <c r="A26" s="196" t="s">
        <v>43</v>
      </c>
      <c r="B26" s="632">
        <v>2062</v>
      </c>
      <c r="C26" s="612" t="s">
        <v>262</v>
      </c>
      <c r="D26" s="1012"/>
      <c r="E26" s="535">
        <f>E25</f>
        <v>2652</v>
      </c>
      <c r="F26" s="599">
        <f t="shared" ref="F26:G28" si="4">F25</f>
        <v>0</v>
      </c>
      <c r="G26" s="535">
        <f t="shared" si="4"/>
        <v>2652</v>
      </c>
      <c r="H26" s="1002"/>
    </row>
    <row r="27" spans="1:22">
      <c r="A27" s="724" t="s">
        <v>43</v>
      </c>
      <c r="B27" s="724"/>
      <c r="C27" s="725" t="s">
        <v>47</v>
      </c>
      <c r="D27" s="212"/>
      <c r="E27" s="212">
        <f>E26</f>
        <v>2652</v>
      </c>
      <c r="F27" s="599">
        <f t="shared" si="4"/>
        <v>0</v>
      </c>
      <c r="G27" s="212">
        <f t="shared" si="4"/>
        <v>2652</v>
      </c>
      <c r="H27" s="206"/>
      <c r="R27" s="315"/>
      <c r="S27" s="315"/>
      <c r="T27" s="315"/>
      <c r="U27" s="315"/>
      <c r="V27" s="315"/>
    </row>
    <row r="28" spans="1:22" ht="13.8">
      <c r="A28" s="708" t="s">
        <v>43</v>
      </c>
      <c r="B28" s="709"/>
      <c r="C28" s="712" t="s">
        <v>66</v>
      </c>
      <c r="D28" s="939"/>
      <c r="E28" s="940">
        <f>E27</f>
        <v>2652</v>
      </c>
      <c r="F28" s="655">
        <f t="shared" si="4"/>
        <v>0</v>
      </c>
      <c r="G28" s="940">
        <f t="shared" si="4"/>
        <v>2652</v>
      </c>
      <c r="H28" s="320"/>
    </row>
    <row r="29" spans="1:22">
      <c r="A29" s="731"/>
      <c r="B29" s="308"/>
      <c r="C29" s="319"/>
      <c r="D29" s="320"/>
      <c r="E29" s="320"/>
      <c r="F29" s="320"/>
      <c r="G29" s="320"/>
      <c r="H29" s="320"/>
    </row>
    <row r="30" spans="1:22">
      <c r="A30" s="941" t="s">
        <v>590</v>
      </c>
      <c r="B30" s="942"/>
      <c r="C30" s="318"/>
      <c r="D30" s="600"/>
      <c r="E30" s="600"/>
      <c r="F30" s="600"/>
      <c r="G30" s="600"/>
      <c r="H30" s="320"/>
    </row>
    <row r="31" spans="1:22" s="312" customFormat="1">
      <c r="A31" s="731"/>
      <c r="B31" s="308"/>
      <c r="C31" s="319"/>
      <c r="D31" s="320"/>
      <c r="E31" s="320"/>
      <c r="F31" s="320"/>
      <c r="G31" s="320"/>
      <c r="H31" s="320"/>
    </row>
    <row r="32" spans="1:22" s="312" customFormat="1">
      <c r="A32" s="313"/>
      <c r="B32" s="314"/>
      <c r="C32" s="319"/>
      <c r="D32" s="991"/>
      <c r="E32" s="382"/>
      <c r="F32" s="991"/>
      <c r="G32" s="382"/>
      <c r="H32" s="382"/>
    </row>
    <row r="33" spans="1:8" s="312" customFormat="1">
      <c r="A33" s="313"/>
      <c r="B33" s="314"/>
      <c r="C33" s="319"/>
      <c r="D33" s="110"/>
      <c r="E33" s="110"/>
      <c r="F33" s="110"/>
      <c r="G33" s="110"/>
      <c r="H33" s="186"/>
    </row>
    <row r="34" spans="1:8" s="312" customFormat="1">
      <c r="A34" s="313"/>
      <c r="B34" s="314"/>
      <c r="C34" s="321"/>
      <c r="D34" s="112"/>
      <c r="E34" s="112"/>
      <c r="F34" s="112"/>
      <c r="G34" s="112"/>
      <c r="H34" s="112"/>
    </row>
    <row r="35" spans="1:8" s="312" customFormat="1">
      <c r="A35" s="313"/>
      <c r="B35" s="314"/>
      <c r="C35" s="315"/>
      <c r="D35" s="316"/>
      <c r="E35" s="316"/>
      <c r="F35" s="316"/>
      <c r="G35" s="316"/>
      <c r="H35" s="316"/>
    </row>
    <row r="36" spans="1:8" s="312" customFormat="1">
      <c r="A36" s="313"/>
      <c r="B36" s="314"/>
      <c r="C36" s="315"/>
      <c r="D36" s="316"/>
      <c r="E36" s="316"/>
      <c r="F36" s="316"/>
      <c r="G36" s="316"/>
      <c r="H36" s="316"/>
    </row>
    <row r="37" spans="1:8" s="312" customFormat="1">
      <c r="A37" s="313"/>
      <c r="B37" s="314"/>
      <c r="C37" s="315"/>
      <c r="D37" s="316"/>
      <c r="E37" s="316"/>
      <c r="F37" s="316"/>
      <c r="G37" s="316"/>
      <c r="H37" s="316"/>
    </row>
    <row r="38" spans="1:8" s="312" customFormat="1">
      <c r="A38" s="313"/>
      <c r="B38" s="314"/>
      <c r="C38" s="322"/>
      <c r="D38" s="316"/>
      <c r="E38" s="316"/>
      <c r="F38" s="316"/>
      <c r="G38" s="316"/>
      <c r="H38" s="316"/>
    </row>
    <row r="39" spans="1:8" s="312" customFormat="1">
      <c r="A39" s="313"/>
      <c r="B39" s="314"/>
      <c r="C39" s="317"/>
      <c r="D39" s="316"/>
      <c r="E39" s="316"/>
      <c r="F39" s="316"/>
      <c r="G39" s="316"/>
      <c r="H39" s="316"/>
    </row>
    <row r="40" spans="1:8" s="312" customFormat="1">
      <c r="A40" s="313"/>
      <c r="B40" s="314"/>
      <c r="C40" s="317"/>
      <c r="D40" s="316"/>
      <c r="E40" s="316"/>
      <c r="F40" s="316"/>
      <c r="G40" s="316"/>
      <c r="H40" s="316"/>
    </row>
    <row r="41" spans="1:8" s="312" customFormat="1">
      <c r="A41" s="313"/>
      <c r="B41" s="314"/>
      <c r="C41" s="317"/>
      <c r="D41" s="316"/>
      <c r="E41" s="316"/>
      <c r="F41" s="316"/>
      <c r="G41" s="316"/>
      <c r="H41" s="316"/>
    </row>
    <row r="42" spans="1:8" s="312" customFormat="1">
      <c r="A42" s="313"/>
      <c r="B42" s="314"/>
      <c r="C42" s="317"/>
      <c r="D42" s="316"/>
      <c r="E42" s="316"/>
      <c r="F42" s="316"/>
      <c r="G42" s="316"/>
      <c r="H42" s="316"/>
    </row>
    <row r="43" spans="1:8" s="312" customFormat="1">
      <c r="A43" s="313"/>
      <c r="B43" s="314"/>
      <c r="C43" s="315"/>
      <c r="D43" s="316"/>
      <c r="E43" s="316"/>
      <c r="F43" s="316"/>
      <c r="G43" s="316"/>
      <c r="H43" s="316"/>
    </row>
    <row r="44" spans="1:8" s="312" customFormat="1">
      <c r="A44" s="313"/>
      <c r="B44" s="314"/>
      <c r="C44" s="315"/>
      <c r="D44" s="316"/>
      <c r="E44" s="316"/>
      <c r="F44" s="316"/>
      <c r="G44" s="316"/>
      <c r="H44" s="316"/>
    </row>
    <row r="45" spans="1:8" s="312" customFormat="1">
      <c r="A45" s="313"/>
      <c r="B45" s="314"/>
      <c r="C45" s="315"/>
      <c r="D45" s="316"/>
      <c r="E45" s="316"/>
      <c r="F45" s="316"/>
      <c r="G45" s="316"/>
      <c r="H45" s="316"/>
    </row>
    <row r="46" spans="1:8" s="312" customFormat="1">
      <c r="A46" s="313"/>
      <c r="B46" s="314"/>
      <c r="C46" s="315"/>
      <c r="D46" s="316"/>
      <c r="E46" s="316"/>
      <c r="F46" s="316"/>
      <c r="G46" s="316"/>
      <c r="H46" s="316"/>
    </row>
    <row r="47" spans="1:8" s="312" customFormat="1">
      <c r="A47" s="313"/>
      <c r="B47" s="314"/>
      <c r="C47" s="315"/>
      <c r="D47" s="316"/>
      <c r="E47" s="316"/>
      <c r="F47" s="316"/>
      <c r="G47" s="316"/>
      <c r="H47" s="316"/>
    </row>
    <row r="48" spans="1:8" s="312" customFormat="1">
      <c r="A48" s="313"/>
      <c r="B48" s="314"/>
      <c r="C48" s="315"/>
      <c r="D48" s="316"/>
      <c r="E48" s="316"/>
      <c r="F48" s="316"/>
      <c r="G48" s="316"/>
      <c r="H48" s="316"/>
    </row>
    <row r="49" spans="1:8" s="312" customFormat="1">
      <c r="A49" s="313"/>
      <c r="B49" s="314"/>
      <c r="C49" s="315"/>
      <c r="D49" s="316"/>
      <c r="E49" s="316"/>
      <c r="F49" s="316"/>
      <c r="G49" s="316"/>
      <c r="H49" s="316"/>
    </row>
    <row r="50" spans="1:8" s="312" customFormat="1">
      <c r="A50" s="313"/>
      <c r="B50" s="314"/>
      <c r="C50" s="315"/>
      <c r="D50" s="323"/>
      <c r="E50" s="316"/>
      <c r="F50" s="316"/>
      <c r="G50" s="316"/>
      <c r="H50" s="316"/>
    </row>
    <row r="51" spans="1:8" s="312" customFormat="1">
      <c r="A51" s="313"/>
      <c r="B51" s="314"/>
      <c r="C51" s="315"/>
      <c r="D51" s="323"/>
      <c r="E51" s="316"/>
      <c r="F51" s="316"/>
      <c r="G51" s="316"/>
      <c r="H51" s="316"/>
    </row>
    <row r="52" spans="1:8" s="312" customFormat="1">
      <c r="A52" s="313"/>
      <c r="B52" s="314"/>
      <c r="C52" s="315"/>
      <c r="D52" s="316"/>
      <c r="E52" s="316"/>
      <c r="F52" s="316"/>
      <c r="G52" s="316"/>
      <c r="H52" s="316"/>
    </row>
    <row r="53" spans="1:8" s="312" customFormat="1">
      <c r="A53" s="313"/>
      <c r="B53" s="314"/>
      <c r="C53" s="315"/>
      <c r="D53" s="316"/>
      <c r="E53" s="316"/>
      <c r="F53" s="316"/>
      <c r="G53" s="316"/>
      <c r="H53" s="316"/>
    </row>
    <row r="54" spans="1:8" s="312" customFormat="1">
      <c r="A54" s="313"/>
      <c r="B54" s="314"/>
      <c r="C54" s="315"/>
      <c r="D54" s="316"/>
      <c r="E54" s="316"/>
      <c r="F54" s="316"/>
      <c r="G54" s="316"/>
      <c r="H54" s="316"/>
    </row>
    <row r="55" spans="1:8" s="312" customFormat="1">
      <c r="A55" s="313"/>
      <c r="B55" s="314"/>
      <c r="C55" s="315"/>
      <c r="D55" s="316"/>
      <c r="E55" s="316"/>
      <c r="F55" s="316"/>
      <c r="G55" s="316"/>
      <c r="H55" s="316"/>
    </row>
    <row r="56" spans="1:8" s="312" customFormat="1">
      <c r="A56" s="313"/>
      <c r="B56" s="314"/>
      <c r="C56" s="315"/>
      <c r="D56" s="316"/>
      <c r="E56" s="316"/>
      <c r="F56" s="316"/>
      <c r="G56" s="316"/>
      <c r="H56" s="316"/>
    </row>
    <row r="57" spans="1:8" s="312" customFormat="1">
      <c r="A57" s="313"/>
      <c r="B57" s="314"/>
      <c r="C57" s="315"/>
      <c r="D57" s="316"/>
      <c r="E57" s="316"/>
      <c r="F57" s="316"/>
      <c r="G57" s="316"/>
      <c r="H57" s="316"/>
    </row>
    <row r="58" spans="1:8" s="312" customFormat="1">
      <c r="A58" s="313"/>
      <c r="B58" s="314"/>
      <c r="C58" s="315"/>
      <c r="D58" s="316"/>
      <c r="E58" s="316"/>
      <c r="F58" s="316"/>
      <c r="G58" s="316"/>
      <c r="H58" s="316"/>
    </row>
    <row r="59" spans="1:8" s="312" customFormat="1">
      <c r="A59" s="313"/>
      <c r="B59" s="314"/>
      <c r="C59" s="315"/>
      <c r="D59" s="316"/>
      <c r="E59" s="316"/>
      <c r="F59" s="316"/>
      <c r="G59" s="316"/>
      <c r="H59" s="316"/>
    </row>
    <row r="60" spans="1:8" s="312" customFormat="1">
      <c r="A60" s="313"/>
      <c r="B60" s="314"/>
      <c r="C60" s="315"/>
      <c r="D60" s="316"/>
      <c r="E60" s="316"/>
      <c r="F60" s="316"/>
      <c r="G60" s="316"/>
      <c r="H60" s="316"/>
    </row>
    <row r="61" spans="1:8" s="312" customFormat="1">
      <c r="A61" s="313"/>
      <c r="B61" s="314"/>
      <c r="C61" s="315"/>
      <c r="D61" s="316"/>
      <c r="E61" s="316"/>
      <c r="F61" s="316"/>
      <c r="G61" s="316"/>
      <c r="H61" s="316"/>
    </row>
    <row r="62" spans="1:8" s="312" customFormat="1">
      <c r="A62" s="313"/>
      <c r="B62" s="314"/>
      <c r="C62" s="315"/>
      <c r="D62" s="316"/>
      <c r="E62" s="316"/>
      <c r="F62" s="316"/>
      <c r="G62" s="316"/>
      <c r="H62" s="316"/>
    </row>
    <row r="63" spans="1:8" s="312" customFormat="1">
      <c r="A63" s="313"/>
      <c r="B63" s="314"/>
      <c r="C63" s="315"/>
      <c r="D63" s="316"/>
      <c r="E63" s="316"/>
      <c r="F63" s="316"/>
      <c r="G63" s="316"/>
      <c r="H63" s="316"/>
    </row>
    <row r="64" spans="1:8" s="312" customFormat="1">
      <c r="A64" s="313"/>
      <c r="B64" s="314"/>
      <c r="C64" s="315"/>
      <c r="D64" s="316"/>
      <c r="E64" s="316"/>
      <c r="F64" s="316"/>
      <c r="G64" s="316"/>
      <c r="H64" s="316"/>
    </row>
    <row r="65" spans="1:8" s="312" customFormat="1">
      <c r="A65" s="313"/>
      <c r="B65" s="314"/>
      <c r="C65" s="315"/>
      <c r="D65" s="316"/>
      <c r="E65" s="316"/>
      <c r="F65" s="316"/>
      <c r="G65" s="316"/>
      <c r="H65" s="316"/>
    </row>
    <row r="66" spans="1:8" s="312" customFormat="1">
      <c r="A66" s="313"/>
      <c r="B66" s="314"/>
      <c r="C66" s="315"/>
      <c r="D66" s="316"/>
      <c r="E66" s="316"/>
      <c r="F66" s="316"/>
      <c r="G66" s="316"/>
      <c r="H66" s="316"/>
    </row>
    <row r="67" spans="1:8" s="312" customFormat="1">
      <c r="A67" s="313"/>
      <c r="B67" s="314"/>
      <c r="C67" s="315"/>
      <c r="D67" s="316"/>
      <c r="E67" s="316"/>
      <c r="F67" s="316"/>
      <c r="G67" s="316"/>
      <c r="H67" s="316"/>
    </row>
    <row r="68" spans="1:8" s="312" customFormat="1">
      <c r="A68" s="313"/>
      <c r="B68" s="314"/>
      <c r="C68" s="315"/>
      <c r="D68" s="316"/>
      <c r="E68" s="316"/>
      <c r="F68" s="316"/>
      <c r="G68" s="316"/>
      <c r="H68" s="316"/>
    </row>
    <row r="69" spans="1:8" s="312" customFormat="1">
      <c r="A69" s="313"/>
      <c r="B69" s="314"/>
      <c r="C69" s="315"/>
      <c r="D69" s="316"/>
      <c r="E69" s="316"/>
      <c r="F69" s="316"/>
      <c r="G69" s="316"/>
      <c r="H69" s="316"/>
    </row>
    <row r="70" spans="1:8" s="312" customFormat="1">
      <c r="A70" s="313"/>
      <c r="B70" s="314"/>
      <c r="C70" s="315"/>
      <c r="D70" s="316"/>
      <c r="E70" s="316"/>
      <c r="F70" s="316"/>
      <c r="G70" s="316"/>
      <c r="H70" s="316"/>
    </row>
    <row r="71" spans="1:8" s="312" customFormat="1">
      <c r="A71" s="313"/>
      <c r="B71" s="314"/>
      <c r="C71" s="315"/>
      <c r="D71" s="316"/>
      <c r="E71" s="316"/>
      <c r="F71" s="316"/>
      <c r="G71" s="316"/>
      <c r="H71" s="316"/>
    </row>
    <row r="78" spans="1:8" s="312" customFormat="1">
      <c r="A78" s="313"/>
      <c r="B78" s="314"/>
      <c r="C78" s="315"/>
      <c r="D78" s="316"/>
      <c r="E78" s="316"/>
      <c r="F78" s="315"/>
      <c r="G78" s="315"/>
      <c r="H78" s="315"/>
    </row>
    <row r="79" spans="1:8" s="312" customFormat="1">
      <c r="A79" s="313"/>
      <c r="B79" s="314"/>
      <c r="C79" s="315"/>
      <c r="D79" s="316"/>
      <c r="E79" s="316"/>
      <c r="F79" s="315"/>
      <c r="G79" s="315"/>
      <c r="H79" s="315"/>
    </row>
  </sheetData>
  <autoFilter ref="A16:V28">
    <filterColumn colId="7"/>
  </autoFilter>
  <customSheetViews>
    <customSheetView guid="{C5F44875-2256-4473-BD8B-FE5F322CC657}" showPageBreaks="1" printArea="1" showAutoFilter="1" view="pageBreakPreview" topLeftCell="A71">
      <selection activeCell="E22" sqref="E22:F25 E34:F36 E40:F43 E47:F49 E58:F61 E71:F73"/>
      <pageMargins left="0.74803149606299213" right="0.39370078740157483" top="0.74803149606299213" bottom="4.1338582677165361" header="0.51181102362204722" footer="3.5433070866141736"/>
      <printOptions horizontalCentered="1"/>
      <pageSetup paperSize="9" scale="98" firstPageNumber="33" orientation="portrait" blackAndWhite="1" useFirstPageNumber="1" r:id="rId1"/>
      <headerFooter alignWithMargins="0">
        <oddHeader xml:space="preserve">&amp;C   </oddHeader>
        <oddFooter>&amp;C&amp;"Times New Roman,Bold" &amp;P</oddFooter>
      </headerFooter>
      <autoFilter ref="A16:AS81">
        <filterColumn colId="7"/>
      </autoFilter>
    </customSheetView>
    <customSheetView guid="{A48B2B02-857B-4E03-8EC3-B83BCD408191}" showPageBreaks="1" printArea="1" showAutoFilter="1" view="pageBreakPreview" topLeftCell="A71">
      <selection activeCell="E22" sqref="E22:F25 E34:F36 E40:F43 E47:F49 E58:F61 E71:F73"/>
      <pageMargins left="0.74803149606299213" right="0.39370078740157483" top="0.74803149606299213" bottom="4.1338582677165361" header="0.51181102362204722" footer="3.5433070866141736"/>
      <printOptions horizontalCentered="1"/>
      <pageSetup paperSize="9" scale="98" firstPageNumber="33" orientation="portrait" blackAndWhite="1" useFirstPageNumber="1" r:id="rId2"/>
      <headerFooter alignWithMargins="0">
        <oddHeader xml:space="preserve">&amp;C   </oddHeader>
        <oddFooter>&amp;C&amp;"Times New Roman,Bold" &amp;P</oddFooter>
      </headerFooter>
      <autoFilter ref="A16:AS81">
        <filterColumn colId="7"/>
      </autoFilter>
    </customSheetView>
  </customSheetViews>
  <mergeCells count="3">
    <mergeCell ref="A1:G1"/>
    <mergeCell ref="A2:G2"/>
    <mergeCell ref="A3:G3"/>
  </mergeCells>
  <printOptions horizontalCentered="1"/>
  <pageMargins left="0.6692913385826772" right="0.6692913385826772" top="0.6692913385826772" bottom="3.7401574803149606" header="0.51181102362204722" footer="3.1496062992125986"/>
  <pageSetup paperSize="9" scale="90" firstPageNumber="25" orientation="portrait" blackAndWhite="1" useFirstPageNumber="1" r:id="rId3"/>
  <headerFooter alignWithMargins="0">
    <oddHeader xml:space="preserve">&amp;C   </oddHeader>
    <oddFooter>&amp;C&amp;"Times New Roman,Bold" &amp;P</oddFooter>
  </headerFooter>
</worksheet>
</file>

<file path=xl/worksheets/sheet2.xml><?xml version="1.0" encoding="utf-8"?>
<worksheet xmlns="http://schemas.openxmlformats.org/spreadsheetml/2006/main" xmlns:r="http://schemas.openxmlformats.org/officeDocument/2006/relationships">
  <sheetPr syncVertical="1" syncRef="A1" transitionEvaluation="1" codeName="Sheet6">
    <tabColor rgb="FF00B050"/>
  </sheetPr>
  <dimension ref="A1:H76"/>
  <sheetViews>
    <sheetView view="pageBreakPreview" zoomScale="115" zoomScaleSheetLayoutView="115" workbookViewId="0">
      <selection activeCell="J18" sqref="J18"/>
    </sheetView>
  </sheetViews>
  <sheetFormatPr defaultColWidth="12.44140625" defaultRowHeight="13.2"/>
  <cols>
    <col min="1" max="1" width="6.44140625" style="469" customWidth="1"/>
    <col min="2" max="2" width="8.44140625" style="439" customWidth="1"/>
    <col min="3" max="3" width="35.5546875" style="658" customWidth="1"/>
    <col min="4" max="4" width="9.44140625" style="547" bestFit="1" customWidth="1"/>
    <col min="5" max="5" width="9.44140625" style="547" customWidth="1"/>
    <col min="6" max="6" width="10.88671875" style="547" customWidth="1"/>
    <col min="7" max="7" width="8.5546875" style="547" customWidth="1"/>
    <col min="8" max="8" width="3.88671875" style="546" customWidth="1"/>
    <col min="9" max="9" width="5.6640625" style="547" customWidth="1"/>
    <col min="10" max="16384" width="12.44140625" style="547"/>
  </cols>
  <sheetData>
    <row r="1" spans="1:8">
      <c r="A1" s="1293" t="s">
        <v>102</v>
      </c>
      <c r="B1" s="1293"/>
      <c r="C1" s="1293"/>
      <c r="D1" s="1293"/>
      <c r="E1" s="1293"/>
      <c r="F1" s="1293"/>
      <c r="G1" s="1293"/>
      <c r="H1" s="1157"/>
    </row>
    <row r="2" spans="1:8">
      <c r="A2" s="1293" t="s">
        <v>25</v>
      </c>
      <c r="B2" s="1293"/>
      <c r="C2" s="1293"/>
      <c r="D2" s="1293"/>
      <c r="E2" s="1293"/>
      <c r="F2" s="1293"/>
      <c r="G2" s="1293"/>
      <c r="H2" s="1157"/>
    </row>
    <row r="3" spans="1:8" s="469" customFormat="1">
      <c r="A3" s="1294" t="s">
        <v>416</v>
      </c>
      <c r="B3" s="1294"/>
      <c r="C3" s="1294"/>
      <c r="D3" s="1294"/>
      <c r="E3" s="1294"/>
      <c r="F3" s="1294"/>
      <c r="G3" s="1294"/>
      <c r="H3" s="622"/>
    </row>
    <row r="4" spans="1:8" s="469" customFormat="1">
      <c r="A4" s="622"/>
      <c r="B4" s="622"/>
      <c r="C4" s="1158"/>
      <c r="D4" s="622"/>
      <c r="E4" s="622"/>
      <c r="F4" s="622"/>
      <c r="G4" s="622"/>
      <c r="H4" s="622"/>
    </row>
    <row r="5" spans="1:8">
      <c r="B5" s="22"/>
      <c r="C5" s="6"/>
      <c r="D5" s="28"/>
      <c r="E5" s="29" t="s">
        <v>3</v>
      </c>
      <c r="F5" s="29" t="s">
        <v>4</v>
      </c>
      <c r="G5" s="29" t="s">
        <v>101</v>
      </c>
      <c r="H5" s="33"/>
    </row>
    <row r="6" spans="1:8">
      <c r="B6" s="34" t="s">
        <v>5</v>
      </c>
      <c r="C6" s="6" t="s">
        <v>6</v>
      </c>
      <c r="D6" s="31" t="s">
        <v>44</v>
      </c>
      <c r="E6" s="24">
        <v>661760</v>
      </c>
      <c r="F6" s="24">
        <v>32770</v>
      </c>
      <c r="G6" s="24">
        <f>SUM(E6:F6)</f>
        <v>694530</v>
      </c>
      <c r="H6" s="31"/>
    </row>
    <row r="7" spans="1:8">
      <c r="B7" s="34" t="s">
        <v>310</v>
      </c>
      <c r="C7" s="6" t="s">
        <v>309</v>
      </c>
      <c r="D7" s="33" t="s">
        <v>44</v>
      </c>
      <c r="E7" s="24">
        <v>21665</v>
      </c>
      <c r="F7" s="389">
        <v>0</v>
      </c>
      <c r="G7" s="24">
        <v>21665</v>
      </c>
      <c r="H7" s="31"/>
    </row>
    <row r="8" spans="1:8">
      <c r="B8" s="30" t="s">
        <v>311</v>
      </c>
      <c r="C8" s="609" t="s">
        <v>8</v>
      </c>
      <c r="D8" s="33"/>
      <c r="E8" s="25"/>
      <c r="F8" s="25"/>
      <c r="G8" s="25"/>
      <c r="H8" s="33"/>
    </row>
    <row r="9" spans="1:8">
      <c r="B9" s="30"/>
      <c r="C9" s="609" t="s">
        <v>97</v>
      </c>
      <c r="D9" s="33" t="s">
        <v>44</v>
      </c>
      <c r="E9" s="399">
        <f>G40</f>
        <v>30200</v>
      </c>
      <c r="F9" s="829">
        <f>G53</f>
        <v>12223</v>
      </c>
      <c r="G9" s="25">
        <f>SUM(E9:F9)</f>
        <v>42423</v>
      </c>
      <c r="H9" s="33"/>
    </row>
    <row r="10" spans="1:8">
      <c r="B10" s="34" t="s">
        <v>43</v>
      </c>
      <c r="C10" s="6" t="s">
        <v>315</v>
      </c>
      <c r="D10" s="35" t="s">
        <v>44</v>
      </c>
      <c r="E10" s="36">
        <f>SUM(E6:E9)</f>
        <v>713625</v>
      </c>
      <c r="F10" s="36">
        <f>SUM(F6:F9)</f>
        <v>44993</v>
      </c>
      <c r="G10" s="36">
        <f>SUM(E10:F10)</f>
        <v>758618</v>
      </c>
      <c r="H10" s="31"/>
    </row>
    <row r="11" spans="1:8">
      <c r="A11" s="548"/>
      <c r="B11" s="30"/>
      <c r="C11" s="6"/>
      <c r="D11" s="23"/>
      <c r="E11" s="23"/>
      <c r="F11" s="31"/>
      <c r="G11" s="23"/>
      <c r="H11" s="31"/>
    </row>
    <row r="12" spans="1:8">
      <c r="A12" s="548"/>
      <c r="B12" s="34" t="s">
        <v>330</v>
      </c>
      <c r="C12" s="441" t="s">
        <v>21</v>
      </c>
      <c r="D12" s="22"/>
      <c r="E12" s="22"/>
      <c r="F12" s="37"/>
      <c r="G12" s="22"/>
      <c r="H12" s="37"/>
    </row>
    <row r="13" spans="1:8">
      <c r="A13" s="548"/>
      <c r="B13" s="34"/>
      <c r="C13" s="6"/>
      <c r="D13" s="22"/>
      <c r="E13" s="22"/>
      <c r="F13" s="37"/>
      <c r="G13" s="22"/>
      <c r="H13" s="37"/>
    </row>
    <row r="14" spans="1:8" s="1" customFormat="1" ht="13.8" thickBot="1">
      <c r="A14" s="38"/>
      <c r="B14" s="1292" t="s">
        <v>89</v>
      </c>
      <c r="C14" s="1292"/>
      <c r="D14" s="1292"/>
      <c r="E14" s="1292"/>
      <c r="F14" s="1292"/>
      <c r="G14" s="1292"/>
      <c r="H14" s="373"/>
    </row>
    <row r="15" spans="1:8" s="1" customFormat="1" ht="27.6" thickTop="1" thickBot="1">
      <c r="A15" s="38"/>
      <c r="B15" s="203"/>
      <c r="C15" s="657" t="s">
        <v>22</v>
      </c>
      <c r="D15" s="203"/>
      <c r="E15" s="203"/>
      <c r="F15" s="203"/>
      <c r="G15" s="39" t="s">
        <v>101</v>
      </c>
      <c r="H15" s="33"/>
    </row>
    <row r="16" spans="1:8" s="1" customFormat="1" ht="13.8" thickTop="1">
      <c r="A16" s="469"/>
      <c r="B16" s="439"/>
      <c r="C16" s="470" t="s">
        <v>47</v>
      </c>
      <c r="D16" s="33"/>
      <c r="E16" s="33"/>
      <c r="F16" s="33"/>
      <c r="G16" s="25"/>
      <c r="H16" s="33"/>
    </row>
    <row r="17" spans="1:8" s="1" customFormat="1">
      <c r="A17" s="469" t="s">
        <v>48</v>
      </c>
      <c r="B17" s="899">
        <v>2403</v>
      </c>
      <c r="C17" s="470" t="s">
        <v>513</v>
      </c>
      <c r="D17" s="33"/>
      <c r="E17" s="33"/>
      <c r="F17" s="33"/>
      <c r="G17" s="25"/>
      <c r="H17" s="33"/>
    </row>
    <row r="18" spans="1:8" s="1" customFormat="1">
      <c r="A18" s="469"/>
      <c r="B18" s="900">
        <v>1E-3</v>
      </c>
      <c r="C18" s="901" t="s">
        <v>49</v>
      </c>
      <c r="D18" s="33"/>
      <c r="E18" s="33"/>
      <c r="F18" s="33"/>
      <c r="G18" s="25"/>
      <c r="H18" s="33"/>
    </row>
    <row r="19" spans="1:8" s="1" customFormat="1">
      <c r="A19" s="469"/>
      <c r="B19" s="902">
        <v>60</v>
      </c>
      <c r="C19" s="1162" t="s">
        <v>514</v>
      </c>
      <c r="D19" s="33"/>
      <c r="E19" s="33"/>
      <c r="F19" s="33"/>
      <c r="G19" s="25"/>
      <c r="H19" s="33"/>
    </row>
    <row r="20" spans="1:8" s="1" customFormat="1">
      <c r="A20" s="469"/>
      <c r="B20" s="903">
        <v>44</v>
      </c>
      <c r="C20" s="1162" t="s">
        <v>51</v>
      </c>
      <c r="D20" s="33"/>
      <c r="E20" s="33"/>
      <c r="F20" s="33"/>
      <c r="G20" s="25"/>
      <c r="H20" s="33"/>
    </row>
    <row r="21" spans="1:8" s="1" customFormat="1">
      <c r="A21" s="469"/>
      <c r="B21" s="904" t="s">
        <v>295</v>
      </c>
      <c r="C21" s="1162" t="s">
        <v>91</v>
      </c>
      <c r="D21" s="907"/>
      <c r="E21" s="908">
        <v>200</v>
      </c>
      <c r="F21" s="850">
        <v>0</v>
      </c>
      <c r="G21" s="908">
        <f>SUM(E21:F21)</f>
        <v>200</v>
      </c>
      <c r="H21" s="31" t="s">
        <v>165</v>
      </c>
    </row>
    <row r="22" spans="1:8" s="1" customFormat="1">
      <c r="A22" s="471" t="s">
        <v>43</v>
      </c>
      <c r="B22" s="905">
        <v>44</v>
      </c>
      <c r="C22" s="906" t="s">
        <v>51</v>
      </c>
      <c r="D22" s="907"/>
      <c r="E22" s="908">
        <f>E21</f>
        <v>200</v>
      </c>
      <c r="F22" s="850">
        <f t="shared" ref="F22:G40" si="0">F21</f>
        <v>0</v>
      </c>
      <c r="G22" s="908">
        <f t="shared" si="0"/>
        <v>200</v>
      </c>
      <c r="H22" s="33"/>
    </row>
    <row r="23" spans="1:8" s="1" customFormat="1">
      <c r="A23" s="24"/>
      <c r="B23" s="902">
        <v>60</v>
      </c>
      <c r="C23" s="1162" t="s">
        <v>514</v>
      </c>
      <c r="D23" s="907"/>
      <c r="E23" s="908">
        <f>E22</f>
        <v>200</v>
      </c>
      <c r="F23" s="850">
        <f t="shared" si="0"/>
        <v>0</v>
      </c>
      <c r="G23" s="908">
        <f t="shared" si="0"/>
        <v>200</v>
      </c>
      <c r="H23" s="33"/>
    </row>
    <row r="24" spans="1:8" s="1" customFormat="1">
      <c r="A24" s="24"/>
      <c r="B24" s="900">
        <v>1E-3</v>
      </c>
      <c r="C24" s="901" t="s">
        <v>49</v>
      </c>
      <c r="D24" s="907"/>
      <c r="E24" s="908">
        <f>E23</f>
        <v>200</v>
      </c>
      <c r="F24" s="850">
        <f t="shared" si="0"/>
        <v>0</v>
      </c>
      <c r="G24" s="908">
        <f t="shared" si="0"/>
        <v>200</v>
      </c>
      <c r="H24" s="33"/>
    </row>
    <row r="25" spans="1:8" s="1" customFormat="1">
      <c r="A25" s="24"/>
      <c r="B25" s="900"/>
      <c r="C25" s="901"/>
      <c r="D25" s="33"/>
      <c r="E25" s="24"/>
      <c r="F25" s="852"/>
      <c r="G25" s="24"/>
      <c r="H25" s="33"/>
    </row>
    <row r="26" spans="1:8" s="1" customFormat="1">
      <c r="A26" s="24"/>
      <c r="B26" s="957">
        <v>0.10199999999999999</v>
      </c>
      <c r="C26" s="958" t="s">
        <v>611</v>
      </c>
      <c r="D26" s="33"/>
      <c r="E26" s="24"/>
      <c r="F26" s="852"/>
      <c r="G26" s="24"/>
      <c r="H26" s="33"/>
    </row>
    <row r="27" spans="1:8" s="1" customFormat="1">
      <c r="A27" s="471"/>
      <c r="B27" s="959">
        <v>68</v>
      </c>
      <c r="C27" s="906" t="s">
        <v>612</v>
      </c>
      <c r="D27" s="33"/>
      <c r="E27" s="24"/>
      <c r="F27" s="852"/>
      <c r="G27" s="24"/>
      <c r="H27" s="33"/>
    </row>
    <row r="28" spans="1:8" s="1" customFormat="1">
      <c r="A28" s="471"/>
      <c r="B28" s="959" t="s">
        <v>613</v>
      </c>
      <c r="C28" s="906" t="s">
        <v>614</v>
      </c>
      <c r="D28" s="907"/>
      <c r="E28" s="908">
        <v>20000</v>
      </c>
      <c r="F28" s="850">
        <v>0</v>
      </c>
      <c r="G28" s="908">
        <f>SUM(E28:F28)</f>
        <v>20000</v>
      </c>
      <c r="H28" s="33"/>
    </row>
    <row r="29" spans="1:8" s="1" customFormat="1">
      <c r="A29" s="469" t="s">
        <v>43</v>
      </c>
      <c r="B29" s="902">
        <v>68</v>
      </c>
      <c r="C29" s="1162" t="s">
        <v>612</v>
      </c>
      <c r="D29" s="907"/>
      <c r="E29" s="908">
        <f>E28</f>
        <v>20000</v>
      </c>
      <c r="F29" s="597">
        <f t="shared" ref="F29:G30" si="1">F28</f>
        <v>0</v>
      </c>
      <c r="G29" s="908">
        <f t="shared" si="1"/>
        <v>20000</v>
      </c>
      <c r="H29" s="33"/>
    </row>
    <row r="30" spans="1:8" s="1" customFormat="1">
      <c r="A30" s="471" t="s">
        <v>43</v>
      </c>
      <c r="B30" s="957">
        <v>0.10199999999999999</v>
      </c>
      <c r="C30" s="958" t="s">
        <v>611</v>
      </c>
      <c r="D30" s="907"/>
      <c r="E30" s="908">
        <f>E29</f>
        <v>20000</v>
      </c>
      <c r="F30" s="597">
        <f t="shared" si="1"/>
        <v>0</v>
      </c>
      <c r="G30" s="908">
        <f t="shared" si="1"/>
        <v>20000</v>
      </c>
      <c r="H30" s="33"/>
    </row>
    <row r="31" spans="1:8" s="1" customFormat="1">
      <c r="A31" s="24"/>
      <c r="B31" s="900"/>
      <c r="C31" s="901"/>
      <c r="D31" s="33"/>
      <c r="E31" s="24"/>
      <c r="F31" s="852"/>
      <c r="G31" s="24"/>
      <c r="H31" s="33"/>
    </row>
    <row r="32" spans="1:8" s="1" customFormat="1">
      <c r="A32" s="469"/>
      <c r="B32" s="960">
        <v>0.105</v>
      </c>
      <c r="C32" s="470" t="s">
        <v>615</v>
      </c>
      <c r="D32" s="33"/>
      <c r="E32" s="24"/>
      <c r="F32" s="852"/>
      <c r="G32" s="24"/>
      <c r="H32" s="33"/>
    </row>
    <row r="33" spans="1:8" s="1" customFormat="1">
      <c r="A33" s="471"/>
      <c r="B33" s="961">
        <v>70</v>
      </c>
      <c r="C33" s="906" t="s">
        <v>616</v>
      </c>
      <c r="D33" s="33"/>
      <c r="E33" s="24"/>
      <c r="F33" s="852"/>
      <c r="G33" s="24"/>
      <c r="H33" s="33"/>
    </row>
    <row r="34" spans="1:8" s="1" customFormat="1">
      <c r="A34" s="471"/>
      <c r="B34" s="961">
        <v>44</v>
      </c>
      <c r="C34" s="906" t="s">
        <v>51</v>
      </c>
      <c r="D34" s="33"/>
      <c r="E34" s="24"/>
      <c r="F34" s="852"/>
      <c r="G34" s="24"/>
      <c r="H34" s="33"/>
    </row>
    <row r="35" spans="1:8" s="1" customFormat="1">
      <c r="A35" s="471"/>
      <c r="B35" s="904" t="s">
        <v>617</v>
      </c>
      <c r="C35" s="906" t="s">
        <v>618</v>
      </c>
      <c r="D35" s="907"/>
      <c r="E35" s="908">
        <v>10000</v>
      </c>
      <c r="F35" s="850">
        <v>0</v>
      </c>
      <c r="G35" s="908">
        <f>SUM(E35:F35)</f>
        <v>10000</v>
      </c>
      <c r="H35" s="33"/>
    </row>
    <row r="36" spans="1:8" s="1" customFormat="1">
      <c r="A36" s="471" t="s">
        <v>43</v>
      </c>
      <c r="B36" s="961">
        <v>44</v>
      </c>
      <c r="C36" s="906" t="s">
        <v>51</v>
      </c>
      <c r="D36" s="907"/>
      <c r="E36" s="908">
        <f>E35</f>
        <v>10000</v>
      </c>
      <c r="F36" s="597">
        <f t="shared" ref="F36:G38" si="2">F35</f>
        <v>0</v>
      </c>
      <c r="G36" s="908">
        <f t="shared" si="2"/>
        <v>10000</v>
      </c>
      <c r="H36" s="33"/>
    </row>
    <row r="37" spans="1:8" s="1" customFormat="1">
      <c r="A37" s="471" t="s">
        <v>43</v>
      </c>
      <c r="B37" s="961">
        <v>70</v>
      </c>
      <c r="C37" s="906" t="s">
        <v>616</v>
      </c>
      <c r="D37" s="907"/>
      <c r="E37" s="908">
        <f>E36</f>
        <v>10000</v>
      </c>
      <c r="F37" s="597">
        <f t="shared" si="2"/>
        <v>0</v>
      </c>
      <c r="G37" s="908">
        <f t="shared" si="2"/>
        <v>10000</v>
      </c>
      <c r="H37" s="33"/>
    </row>
    <row r="38" spans="1:8" s="1" customFormat="1">
      <c r="A38" s="471" t="s">
        <v>43</v>
      </c>
      <c r="B38" s="960">
        <v>0.105</v>
      </c>
      <c r="C38" s="470" t="s">
        <v>615</v>
      </c>
      <c r="D38" s="907"/>
      <c r="E38" s="908">
        <f>E37</f>
        <v>10000</v>
      </c>
      <c r="F38" s="597">
        <f t="shared" si="2"/>
        <v>0</v>
      </c>
      <c r="G38" s="908">
        <f t="shared" si="2"/>
        <v>10000</v>
      </c>
      <c r="H38" s="33"/>
    </row>
    <row r="39" spans="1:8" s="1" customFormat="1">
      <c r="A39" s="24"/>
      <c r="B39" s="899">
        <v>2403</v>
      </c>
      <c r="C39" s="470" t="s">
        <v>513</v>
      </c>
      <c r="D39" s="907"/>
      <c r="E39" s="908">
        <f>E24+E30+E38</f>
        <v>30200</v>
      </c>
      <c r="F39" s="597">
        <f t="shared" ref="F39:G39" si="3">F24+F30+F38</f>
        <v>0</v>
      </c>
      <c r="G39" s="908">
        <f t="shared" si="3"/>
        <v>30200</v>
      </c>
      <c r="H39" s="33"/>
    </row>
    <row r="40" spans="1:8" s="1" customFormat="1">
      <c r="A40" s="472" t="s">
        <v>43</v>
      </c>
      <c r="B40" s="473"/>
      <c r="C40" s="909" t="s">
        <v>47</v>
      </c>
      <c r="D40" s="910"/>
      <c r="E40" s="36">
        <f>E39</f>
        <v>30200</v>
      </c>
      <c r="F40" s="583">
        <f t="shared" si="0"/>
        <v>0</v>
      </c>
      <c r="G40" s="36">
        <f t="shared" si="0"/>
        <v>30200</v>
      </c>
      <c r="H40" s="33"/>
    </row>
    <row r="41" spans="1:8">
      <c r="C41" s="470" t="s">
        <v>9</v>
      </c>
    </row>
    <row r="42" spans="1:8">
      <c r="A42" s="471" t="s">
        <v>48</v>
      </c>
      <c r="B42" s="607">
        <v>4403</v>
      </c>
      <c r="C42" s="474" t="s">
        <v>296</v>
      </c>
    </row>
    <row r="43" spans="1:8">
      <c r="A43" s="471"/>
      <c r="B43" s="608">
        <v>0.10100000000000001</v>
      </c>
      <c r="C43" s="474" t="s">
        <v>297</v>
      </c>
    </row>
    <row r="44" spans="1:8">
      <c r="A44" s="471"/>
      <c r="B44" s="649" t="s">
        <v>348</v>
      </c>
      <c r="C44" s="660" t="s">
        <v>51</v>
      </c>
    </row>
    <row r="45" spans="1:8">
      <c r="A45" s="471" t="s">
        <v>168</v>
      </c>
      <c r="B45" s="659" t="s">
        <v>349</v>
      </c>
      <c r="C45" s="660" t="s">
        <v>227</v>
      </c>
      <c r="D45" s="838"/>
      <c r="E45" s="838">
        <f>9223</f>
        <v>9223</v>
      </c>
      <c r="F45" s="652">
        <v>0</v>
      </c>
      <c r="G45" s="838">
        <f t="shared" ref="G45" si="4">SUM(E45:F45)</f>
        <v>9223</v>
      </c>
      <c r="H45" s="546" t="s">
        <v>166</v>
      </c>
    </row>
    <row r="46" spans="1:8">
      <c r="A46" s="469" t="s">
        <v>43</v>
      </c>
      <c r="B46" s="649" t="s">
        <v>348</v>
      </c>
      <c r="C46" s="660" t="s">
        <v>51</v>
      </c>
      <c r="D46" s="838"/>
      <c r="E46" s="838">
        <f>SUM(E45:E45)</f>
        <v>9223</v>
      </c>
      <c r="F46" s="652">
        <f t="shared" ref="F46:G46" si="5">SUM(F45:F45)</f>
        <v>0</v>
      </c>
      <c r="G46" s="838">
        <f t="shared" si="5"/>
        <v>9223</v>
      </c>
    </row>
    <row r="47" spans="1:8">
      <c r="B47" s="649"/>
      <c r="C47" s="660"/>
      <c r="D47" s="927"/>
      <c r="E47" s="927"/>
      <c r="F47" s="928"/>
      <c r="G47" s="927"/>
    </row>
    <row r="48" spans="1:8" ht="28.2" customHeight="1">
      <c r="A48" s="471"/>
      <c r="B48" s="931">
        <v>7</v>
      </c>
      <c r="C48" s="930" t="s">
        <v>560</v>
      </c>
      <c r="D48" s="927"/>
      <c r="E48" s="927"/>
      <c r="F48" s="928"/>
      <c r="G48" s="927"/>
    </row>
    <row r="49" spans="1:8" ht="28.2" customHeight="1">
      <c r="A49" s="471"/>
      <c r="B49" s="929" t="s">
        <v>558</v>
      </c>
      <c r="C49" s="930" t="s">
        <v>559</v>
      </c>
      <c r="D49" s="838"/>
      <c r="E49" s="838">
        <v>3000</v>
      </c>
      <c r="F49" s="652">
        <v>0</v>
      </c>
      <c r="G49" s="838">
        <f t="shared" ref="G49" si="6">SUM(E49:F49)</f>
        <v>3000</v>
      </c>
      <c r="H49" s="546" t="s">
        <v>171</v>
      </c>
    </row>
    <row r="50" spans="1:8" ht="28.2" customHeight="1">
      <c r="A50" s="469" t="s">
        <v>43</v>
      </c>
      <c r="B50" s="932">
        <v>7</v>
      </c>
      <c r="C50" s="930" t="s">
        <v>560</v>
      </c>
      <c r="D50" s="838"/>
      <c r="E50" s="838">
        <f>SUM(E49:E49)</f>
        <v>3000</v>
      </c>
      <c r="F50" s="652">
        <f t="shared" ref="F50:G50" si="7">SUM(F49:F49)</f>
        <v>0</v>
      </c>
      <c r="G50" s="838">
        <f t="shared" si="7"/>
        <v>3000</v>
      </c>
    </row>
    <row r="51" spans="1:8">
      <c r="A51" s="469" t="s">
        <v>43</v>
      </c>
      <c r="B51" s="608">
        <v>0.10100000000000001</v>
      </c>
      <c r="C51" s="661" t="s">
        <v>297</v>
      </c>
      <c r="D51" s="838"/>
      <c r="E51" s="838">
        <f>E46+E50</f>
        <v>12223</v>
      </c>
      <c r="F51" s="843">
        <f t="shared" ref="F51:G51" si="8">F46+F50</f>
        <v>0</v>
      </c>
      <c r="G51" s="838">
        <f t="shared" si="8"/>
        <v>12223</v>
      </c>
    </row>
    <row r="52" spans="1:8">
      <c r="A52" s="471" t="s">
        <v>43</v>
      </c>
      <c r="B52" s="607">
        <v>4403</v>
      </c>
      <c r="C52" s="474" t="s">
        <v>298</v>
      </c>
      <c r="D52" s="838"/>
      <c r="E52" s="838">
        <f t="shared" ref="E52:G52" si="9">E51</f>
        <v>12223</v>
      </c>
      <c r="F52" s="652">
        <f t="shared" si="9"/>
        <v>0</v>
      </c>
      <c r="G52" s="838">
        <f t="shared" si="9"/>
        <v>12223</v>
      </c>
      <c r="H52" s="839"/>
    </row>
    <row r="53" spans="1:8">
      <c r="A53" s="472" t="s">
        <v>43</v>
      </c>
      <c r="B53" s="473"/>
      <c r="C53" s="475" t="s">
        <v>9</v>
      </c>
      <c r="D53" s="693"/>
      <c r="E53" s="693">
        <f>E52</f>
        <v>12223</v>
      </c>
      <c r="F53" s="652">
        <f t="shared" ref="F53:G53" si="10">F52</f>
        <v>0</v>
      </c>
      <c r="G53" s="693">
        <f t="shared" si="10"/>
        <v>12223</v>
      </c>
      <c r="H53" s="839"/>
    </row>
    <row r="54" spans="1:8">
      <c r="A54" s="691" t="s">
        <v>43</v>
      </c>
      <c r="B54" s="692"/>
      <c r="C54" s="694" t="s">
        <v>44</v>
      </c>
      <c r="D54" s="693"/>
      <c r="E54" s="693">
        <f>E53+E40</f>
        <v>42423</v>
      </c>
      <c r="F54" s="844">
        <f>F53+F40</f>
        <v>0</v>
      </c>
      <c r="G54" s="693">
        <f>G53+G40</f>
        <v>42423</v>
      </c>
      <c r="H54" s="839"/>
    </row>
    <row r="55" spans="1:8">
      <c r="A55" s="840" t="s">
        <v>168</v>
      </c>
      <c r="B55" s="439" t="s">
        <v>430</v>
      </c>
    </row>
    <row r="56" spans="1:8">
      <c r="A56" s="469" t="s">
        <v>533</v>
      </c>
      <c r="B56" s="469"/>
      <c r="C56" s="469"/>
      <c r="D56" s="469"/>
      <c r="E56" s="469"/>
      <c r="F56" s="469"/>
      <c r="G56" s="469"/>
    </row>
    <row r="57" spans="1:8">
      <c r="A57" s="840" t="s">
        <v>165</v>
      </c>
      <c r="B57" s="469" t="s">
        <v>619</v>
      </c>
      <c r="C57" s="469"/>
      <c r="D57" s="469"/>
      <c r="E57" s="469"/>
      <c r="F57" s="469"/>
      <c r="G57" s="469"/>
    </row>
    <row r="58" spans="1:8">
      <c r="A58" s="840" t="s">
        <v>166</v>
      </c>
      <c r="B58" s="469" t="s">
        <v>515</v>
      </c>
      <c r="C58" s="469"/>
      <c r="D58" s="469"/>
      <c r="E58" s="469"/>
      <c r="F58" s="469"/>
      <c r="G58" s="469"/>
    </row>
    <row r="59" spans="1:8">
      <c r="A59" s="944" t="s">
        <v>489</v>
      </c>
      <c r="B59" s="469" t="s">
        <v>490</v>
      </c>
      <c r="C59" s="469"/>
      <c r="D59" s="469"/>
      <c r="E59" s="469"/>
      <c r="F59" s="469"/>
      <c r="G59" s="469"/>
    </row>
    <row r="60" spans="1:8">
      <c r="A60" s="944" t="s">
        <v>498</v>
      </c>
      <c r="B60" s="548" t="s">
        <v>491</v>
      </c>
    </row>
    <row r="61" spans="1:8">
      <c r="A61" s="944" t="s">
        <v>499</v>
      </c>
      <c r="B61" s="548" t="s">
        <v>492</v>
      </c>
    </row>
    <row r="62" spans="1:8">
      <c r="A62" s="944" t="s">
        <v>500</v>
      </c>
      <c r="B62" s="548" t="s">
        <v>493</v>
      </c>
    </row>
    <row r="63" spans="1:8">
      <c r="A63" s="944" t="s">
        <v>501</v>
      </c>
      <c r="B63" s="548" t="s">
        <v>494</v>
      </c>
    </row>
    <row r="64" spans="1:8">
      <c r="A64" s="944" t="s">
        <v>502</v>
      </c>
      <c r="B64" s="548" t="s">
        <v>495</v>
      </c>
    </row>
    <row r="65" spans="1:7">
      <c r="A65" s="944" t="s">
        <v>503</v>
      </c>
      <c r="B65" s="548" t="s">
        <v>496</v>
      </c>
    </row>
    <row r="66" spans="1:7">
      <c r="A66" s="944" t="s">
        <v>504</v>
      </c>
      <c r="B66" s="548" t="s">
        <v>497</v>
      </c>
    </row>
    <row r="67" spans="1:7">
      <c r="A67" s="840" t="s">
        <v>171</v>
      </c>
      <c r="B67" s="548" t="s">
        <v>432</v>
      </c>
    </row>
    <row r="68" spans="1:7">
      <c r="B68" s="548"/>
    </row>
    <row r="69" spans="1:7">
      <c r="B69" s="548"/>
    </row>
    <row r="70" spans="1:7">
      <c r="B70" s="548"/>
    </row>
    <row r="73" spans="1:7">
      <c r="D73" s="927"/>
      <c r="E73" s="927"/>
      <c r="F73" s="927"/>
      <c r="G73" s="927"/>
    </row>
    <row r="74" spans="1:7">
      <c r="D74" s="991"/>
      <c r="E74" s="382"/>
      <c r="F74" s="991"/>
      <c r="G74" s="382"/>
    </row>
    <row r="75" spans="1:7">
      <c r="D75" s="110"/>
      <c r="E75" s="545"/>
      <c r="F75" s="187"/>
      <c r="G75" s="216"/>
    </row>
    <row r="76" spans="1:7">
      <c r="D76" s="927"/>
      <c r="E76" s="927"/>
      <c r="F76" s="927"/>
      <c r="G76" s="927"/>
    </row>
  </sheetData>
  <autoFilter ref="A15:K15">
    <filterColumn colId="7"/>
  </autoFilter>
  <customSheetViews>
    <customSheetView guid="{C5F44875-2256-4473-BD8B-FE5F322CC657}" showPageBreaks="1" printArea="1" showAutoFilter="1" view="pageBreakPreview">
      <selection activeCell="E9" sqref="E9"/>
      <rowBreaks count="2" manualBreakCount="2">
        <brk id="36" max="7" man="1"/>
        <brk id="41" max="7" man="1"/>
      </rowBreaks>
      <pageMargins left="0.78740157480314965" right="0.78740157480314965" top="0.78740157480314965" bottom="4.1338582677165361" header="0.51181102362204722" footer="3.5433070866141736"/>
      <printOptions horizontalCentered="1"/>
      <pageSetup paperSize="9" scale="86" fitToHeight="22" orientation="portrait" blackAndWhite="1" useFirstPageNumber="1" r:id="rId1"/>
      <headerFooter alignWithMargins="0">
        <oddHeader xml:space="preserve">&amp;C   </oddHeader>
        <oddFooter>&amp;C&amp;"Times New Roman,Bold"&amp;P</oddFooter>
      </headerFooter>
      <autoFilter ref="A16:Y29">
        <filterColumn colId="7"/>
        <filterColumn colId="9"/>
      </autoFilter>
    </customSheetView>
    <customSheetView guid="{A48B2B02-857B-4E03-8EC3-B83BCD408191}" showPageBreaks="1" printArea="1" showAutoFilter="1" view="pageBreakPreview" topLeftCell="A484">
      <selection activeCell="B8" sqref="B8:C9"/>
      <rowBreaks count="2" manualBreakCount="2">
        <brk id="36" max="7" man="1"/>
        <brk id="41" max="7" man="1"/>
      </rowBreaks>
      <pageMargins left="0.78740157480314965" right="0.78740157480314965" top="0.78740157480314965" bottom="4.1338582677165361" header="0.51181102362204722" footer="3.5433070866141736"/>
      <printOptions horizontalCentered="1"/>
      <pageSetup paperSize="9" scale="86" fitToHeight="22" orientation="portrait" blackAndWhite="1" useFirstPageNumber="1" r:id="rId2"/>
      <headerFooter alignWithMargins="0">
        <oddHeader xml:space="preserve">&amp;C   </oddHeader>
        <oddFooter>&amp;C&amp;"Times New Roman,Bold"&amp;P</oddFooter>
      </headerFooter>
      <autoFilter ref="A16:Y29">
        <filterColumn colId="7"/>
        <filterColumn colId="9"/>
      </autoFilter>
    </customSheetView>
  </customSheetViews>
  <mergeCells count="4">
    <mergeCell ref="A1:G1"/>
    <mergeCell ref="A2:G2"/>
    <mergeCell ref="A3:G3"/>
    <mergeCell ref="B14:G14"/>
  </mergeCells>
  <printOptions horizontalCentered="1"/>
  <pageMargins left="0.6692913385826772" right="0.6692913385826772" top="0.78740157480314965" bottom="3.7401574803149606" header="0.51181102362204722" footer="3.4251968503937009"/>
  <pageSetup paperSize="9" scale="90" firstPageNumber="2" fitToHeight="22" orientation="portrait" blackAndWhite="1" useFirstPageNumber="1" r:id="rId3"/>
  <headerFooter alignWithMargins="0">
    <oddHeader xml:space="preserve">&amp;C   </oddHeader>
    <oddFooter>&amp;C&amp;"Times New Roman,Bold"&amp;P</oddFooter>
  </headerFooter>
  <drawing r:id="rId4"/>
</worksheet>
</file>

<file path=xl/worksheets/sheet20.xml><?xml version="1.0" encoding="utf-8"?>
<worksheet xmlns="http://schemas.openxmlformats.org/spreadsheetml/2006/main" xmlns:r="http://schemas.openxmlformats.org/officeDocument/2006/relationships">
  <sheetPr syncVertical="1" syncRef="A1" transitionEvaluation="1" transitionEntry="1">
    <tabColor rgb="FF00B050"/>
  </sheetPr>
  <dimension ref="A1:V46"/>
  <sheetViews>
    <sheetView view="pageBreakPreview" zoomScaleSheetLayoutView="100" workbookViewId="0">
      <selection activeCell="E16" sqref="E16:F16"/>
    </sheetView>
  </sheetViews>
  <sheetFormatPr defaultColWidth="11" defaultRowHeight="13.2"/>
  <cols>
    <col min="1" max="1" width="6.44140625" style="313" customWidth="1"/>
    <col min="2" max="2" width="8.109375" style="314" customWidth="1"/>
    <col min="3" max="3" width="32.6640625" style="315" customWidth="1"/>
    <col min="4" max="4" width="7.6640625" style="316" customWidth="1"/>
    <col min="5" max="5" width="10.6640625" style="316" customWidth="1"/>
    <col min="6" max="6" width="10.6640625" style="315" customWidth="1"/>
    <col min="7" max="7" width="9.6640625" style="315" customWidth="1"/>
    <col min="8" max="8" width="3.33203125" style="894" customWidth="1"/>
    <col min="9" max="10" width="11" style="312" customWidth="1"/>
    <col min="11" max="22" width="11" style="312"/>
    <col min="23" max="16384" width="11" style="315"/>
  </cols>
  <sheetData>
    <row r="1" spans="1:8" s="635" customFormat="1" ht="15" customHeight="1">
      <c r="A1" s="1328" t="s">
        <v>275</v>
      </c>
      <c r="B1" s="1328"/>
      <c r="C1" s="1328"/>
      <c r="D1" s="1328"/>
      <c r="E1" s="1328"/>
      <c r="F1" s="1328"/>
      <c r="G1" s="1328"/>
      <c r="H1" s="985"/>
    </row>
    <row r="2" spans="1:8" s="635" customFormat="1" ht="15" customHeight="1">
      <c r="A2" s="1328" t="s">
        <v>276</v>
      </c>
      <c r="B2" s="1328"/>
      <c r="C2" s="1328"/>
      <c r="D2" s="1328"/>
      <c r="E2" s="1328"/>
      <c r="F2" s="1328"/>
      <c r="G2" s="1328"/>
      <c r="H2" s="985"/>
    </row>
    <row r="3" spans="1:8" ht="28.2" customHeight="1">
      <c r="A3" s="1286" t="s">
        <v>409</v>
      </c>
      <c r="B3" s="1286"/>
      <c r="C3" s="1286"/>
      <c r="D3" s="1286"/>
      <c r="E3" s="1286"/>
      <c r="F3" s="1286"/>
      <c r="G3" s="1286"/>
      <c r="H3" s="969"/>
    </row>
    <row r="4" spans="1:8" ht="14.1" customHeight="1">
      <c r="A4" s="26"/>
      <c r="B4" s="970"/>
      <c r="C4" s="970"/>
      <c r="D4" s="970"/>
      <c r="E4" s="970"/>
      <c r="F4" s="970"/>
      <c r="G4" s="970"/>
      <c r="H4" s="372"/>
    </row>
    <row r="5" spans="1:8" ht="14.1" customHeight="1">
      <c r="A5" s="26"/>
      <c r="B5" s="22"/>
      <c r="C5" s="22"/>
      <c r="D5" s="28"/>
      <c r="E5" s="29" t="s">
        <v>3</v>
      </c>
      <c r="F5" s="29" t="s">
        <v>4</v>
      </c>
      <c r="G5" s="29" t="s">
        <v>101</v>
      </c>
      <c r="H5" s="33"/>
    </row>
    <row r="6" spans="1:8" ht="14.1" customHeight="1">
      <c r="A6" s="26"/>
      <c r="B6" s="34" t="s">
        <v>331</v>
      </c>
      <c r="C6" s="22" t="s">
        <v>6</v>
      </c>
      <c r="D6" s="31" t="s">
        <v>44</v>
      </c>
      <c r="E6" s="24">
        <v>106713</v>
      </c>
      <c r="F6" s="390">
        <v>0</v>
      </c>
      <c r="G6" s="24">
        <f>SUM(E6:F6)</f>
        <v>106713</v>
      </c>
      <c r="H6" s="31"/>
    </row>
    <row r="7" spans="1:8" s="635" customFormat="1" ht="18" customHeight="1">
      <c r="A7" s="462"/>
      <c r="B7" s="975" t="s">
        <v>310</v>
      </c>
      <c r="C7" s="639" t="s">
        <v>316</v>
      </c>
      <c r="D7" s="625" t="s">
        <v>44</v>
      </c>
      <c r="E7" s="537">
        <v>1500</v>
      </c>
      <c r="F7" s="754" t="s">
        <v>88</v>
      </c>
      <c r="G7" s="537">
        <f>SUM(E7:F7)</f>
        <v>1500</v>
      </c>
      <c r="H7" s="625"/>
    </row>
    <row r="8" spans="1:8" ht="12.75" customHeight="1">
      <c r="A8" s="26"/>
      <c r="B8" s="34" t="s">
        <v>311</v>
      </c>
      <c r="C8" s="22" t="s">
        <v>402</v>
      </c>
      <c r="D8" s="31" t="s">
        <v>326</v>
      </c>
      <c r="E8" s="24">
        <v>158</v>
      </c>
      <c r="F8" s="390" t="s">
        <v>88</v>
      </c>
      <c r="G8" s="537">
        <f>SUM(E8:F8)</f>
        <v>158</v>
      </c>
      <c r="H8" s="31"/>
    </row>
    <row r="9" spans="1:8" ht="14.1" customHeight="1">
      <c r="A9" s="26"/>
      <c r="B9" s="30" t="s">
        <v>330</v>
      </c>
      <c r="C9" s="637" t="s">
        <v>8</v>
      </c>
      <c r="D9" s="33"/>
      <c r="E9" s="25"/>
      <c r="F9" s="391"/>
      <c r="G9" s="25"/>
      <c r="H9" s="33"/>
    </row>
    <row r="10" spans="1:8" ht="15" customHeight="1">
      <c r="A10" s="26"/>
      <c r="B10" s="30"/>
      <c r="C10" s="637" t="s">
        <v>97</v>
      </c>
      <c r="D10" s="33" t="s">
        <v>44</v>
      </c>
      <c r="E10" s="399">
        <f>G34</f>
        <v>49997</v>
      </c>
      <c r="F10" s="167">
        <v>0</v>
      </c>
      <c r="G10" s="604">
        <f>SUM(E10:F10)</f>
        <v>49997</v>
      </c>
      <c r="H10" s="33"/>
    </row>
    <row r="11" spans="1:8" s="635" customFormat="1" ht="15" customHeight="1">
      <c r="A11" s="462"/>
      <c r="B11" s="975" t="s">
        <v>43</v>
      </c>
      <c r="C11" s="639" t="s">
        <v>315</v>
      </c>
      <c r="D11" s="463" t="s">
        <v>44</v>
      </c>
      <c r="E11" s="464">
        <f>SUM(E6:E10)</f>
        <v>158368</v>
      </c>
      <c r="F11" s="768">
        <f>SUM(F6:F10)</f>
        <v>0</v>
      </c>
      <c r="G11" s="464">
        <f>SUM(E11:F11)</f>
        <v>158368</v>
      </c>
      <c r="H11" s="625"/>
    </row>
    <row r="12" spans="1:8" ht="14.1" customHeight="1">
      <c r="A12" s="26"/>
      <c r="B12" s="30"/>
      <c r="C12" s="22"/>
      <c r="D12" s="23"/>
      <c r="E12" s="23"/>
      <c r="F12" s="31"/>
      <c r="G12" s="23"/>
      <c r="H12" s="31"/>
    </row>
    <row r="13" spans="1:8" ht="14.1" customHeight="1">
      <c r="A13" s="26"/>
      <c r="B13" s="34" t="s">
        <v>397</v>
      </c>
      <c r="C13" s="22" t="s">
        <v>21</v>
      </c>
      <c r="D13" s="22"/>
      <c r="E13" s="22"/>
      <c r="F13" s="37"/>
      <c r="G13" s="22"/>
      <c r="H13" s="37"/>
    </row>
    <row r="14" spans="1:8" s="1" customFormat="1">
      <c r="A14" s="24"/>
      <c r="B14" s="388"/>
      <c r="C14" s="388"/>
      <c r="D14" s="388"/>
      <c r="E14" s="388"/>
      <c r="F14" s="388"/>
      <c r="G14" s="388"/>
      <c r="H14" s="373"/>
    </row>
    <row r="15" spans="1:8" s="1" customFormat="1" ht="13.8" thickBot="1">
      <c r="A15" s="38"/>
      <c r="B15" s="374"/>
      <c r="C15" s="971"/>
      <c r="D15" s="971"/>
      <c r="E15" s="971"/>
      <c r="F15" s="971"/>
      <c r="G15" s="971" t="s">
        <v>89</v>
      </c>
      <c r="H15" s="373"/>
    </row>
    <row r="16" spans="1:8" s="1" customFormat="1" ht="14.4" thickTop="1" thickBot="1">
      <c r="A16" s="38"/>
      <c r="B16" s="203"/>
      <c r="C16" s="203" t="s">
        <v>22</v>
      </c>
      <c r="D16" s="203"/>
      <c r="E16" s="203"/>
      <c r="F16" s="203"/>
      <c r="G16" s="39" t="s">
        <v>101</v>
      </c>
      <c r="H16" s="33"/>
    </row>
    <row r="17" spans="1:8" s="8" customFormat="1" ht="13.95" customHeight="1" thickTop="1">
      <c r="A17" s="487"/>
      <c r="B17" s="528"/>
      <c r="C17" s="485" t="s">
        <v>47</v>
      </c>
      <c r="D17" s="40"/>
      <c r="E17" s="466"/>
      <c r="F17" s="466"/>
      <c r="G17" s="40"/>
      <c r="H17" s="156"/>
    </row>
    <row r="18" spans="1:8" s="312" customFormat="1" ht="13.95" customHeight="1">
      <c r="A18" s="488" t="s">
        <v>48</v>
      </c>
      <c r="B18" s="484">
        <v>2052</v>
      </c>
      <c r="C18" s="485" t="s">
        <v>240</v>
      </c>
      <c r="D18" s="316"/>
      <c r="E18" s="316"/>
      <c r="F18" s="316"/>
      <c r="G18" s="316"/>
      <c r="H18" s="892"/>
    </row>
    <row r="19" spans="1:8" s="312" customFormat="1" ht="13.95" customHeight="1">
      <c r="A19" s="488"/>
      <c r="B19" s="809">
        <v>0.09</v>
      </c>
      <c r="C19" s="485" t="s">
        <v>221</v>
      </c>
      <c r="D19" s="316"/>
      <c r="E19" s="316"/>
      <c r="F19" s="316"/>
      <c r="G19" s="316"/>
      <c r="H19" s="892"/>
    </row>
    <row r="20" spans="1:8" s="312" customFormat="1" ht="13.95" customHeight="1">
      <c r="A20" s="488"/>
      <c r="B20" s="486">
        <v>29</v>
      </c>
      <c r="C20" s="487" t="s">
        <v>373</v>
      </c>
      <c r="D20" s="369"/>
      <c r="E20" s="369"/>
      <c r="F20" s="369"/>
      <c r="G20" s="369"/>
      <c r="H20" s="892"/>
    </row>
    <row r="21" spans="1:8" s="312" customFormat="1" ht="13.95" customHeight="1">
      <c r="A21" s="488"/>
      <c r="B21" s="486" t="s">
        <v>372</v>
      </c>
      <c r="C21" s="487" t="s">
        <v>91</v>
      </c>
      <c r="D21" s="739"/>
      <c r="E21" s="739">
        <v>45000</v>
      </c>
      <c r="F21" s="654">
        <v>0</v>
      </c>
      <c r="G21" s="739">
        <f>SUM(E21:F21)</f>
        <v>45000</v>
      </c>
      <c r="H21" s="893" t="s">
        <v>165</v>
      </c>
    </row>
    <row r="22" spans="1:8" s="312" customFormat="1" ht="13.95" customHeight="1">
      <c r="A22" s="488" t="s">
        <v>43</v>
      </c>
      <c r="B22" s="486">
        <v>29</v>
      </c>
      <c r="C22" s="487" t="s">
        <v>373</v>
      </c>
      <c r="D22" s="733"/>
      <c r="E22" s="733">
        <f>SUM(E21:E21)</f>
        <v>45000</v>
      </c>
      <c r="F22" s="849">
        <f>SUM(F21:F21)</f>
        <v>0</v>
      </c>
      <c r="G22" s="733">
        <f>SUM(G21:G21)</f>
        <v>45000</v>
      </c>
      <c r="H22" s="892"/>
    </row>
    <row r="23" spans="1:8" s="312" customFormat="1" ht="13.95" customHeight="1">
      <c r="A23" s="483"/>
      <c r="B23" s="486"/>
      <c r="C23" s="487"/>
      <c r="F23" s="891"/>
      <c r="H23" s="894"/>
    </row>
    <row r="24" spans="1:8" s="312" customFormat="1" ht="13.95" customHeight="1">
      <c r="A24" s="488"/>
      <c r="B24" s="486">
        <v>45</v>
      </c>
      <c r="C24" s="487" t="s">
        <v>591</v>
      </c>
      <c r="F24" s="891"/>
      <c r="H24" s="894"/>
    </row>
    <row r="25" spans="1:8" s="312" customFormat="1" ht="13.95" customHeight="1">
      <c r="A25" s="488"/>
      <c r="B25" s="486" t="s">
        <v>592</v>
      </c>
      <c r="C25" s="487" t="s">
        <v>207</v>
      </c>
      <c r="E25" s="739">
        <v>3497</v>
      </c>
      <c r="F25" s="891">
        <v>0</v>
      </c>
      <c r="G25" s="739">
        <f>SUM(E25:F25)</f>
        <v>3497</v>
      </c>
      <c r="H25" s="893" t="s">
        <v>166</v>
      </c>
    </row>
    <row r="26" spans="1:8" s="312" customFormat="1" ht="13.95" customHeight="1">
      <c r="A26" s="483" t="s">
        <v>43</v>
      </c>
      <c r="B26" s="486">
        <v>45</v>
      </c>
      <c r="C26" s="487" t="s">
        <v>591</v>
      </c>
      <c r="D26" s="733"/>
      <c r="E26" s="733">
        <f>SUM(E25:E25)</f>
        <v>3497</v>
      </c>
      <c r="F26" s="849">
        <f>SUM(F25:F25)</f>
        <v>0</v>
      </c>
      <c r="G26" s="733">
        <f>SUM(G25:G25)</f>
        <v>3497</v>
      </c>
      <c r="H26" s="894"/>
    </row>
    <row r="27" spans="1:8" s="312" customFormat="1">
      <c r="A27" s="483"/>
      <c r="B27" s="486"/>
      <c r="C27" s="487"/>
      <c r="F27" s="891"/>
      <c r="H27" s="894"/>
    </row>
    <row r="28" spans="1:8" s="312" customFormat="1">
      <c r="A28" s="483"/>
      <c r="B28" s="486">
        <v>46</v>
      </c>
      <c r="C28" s="487" t="s">
        <v>374</v>
      </c>
      <c r="F28" s="891"/>
      <c r="H28" s="894"/>
    </row>
    <row r="29" spans="1:8" s="312" customFormat="1" ht="14.25" customHeight="1">
      <c r="A29" s="483"/>
      <c r="B29" s="486" t="s">
        <v>375</v>
      </c>
      <c r="C29" s="487" t="s">
        <v>91</v>
      </c>
      <c r="D29" s="739"/>
      <c r="E29" s="739">
        <v>1500</v>
      </c>
      <c r="F29" s="654">
        <v>0</v>
      </c>
      <c r="G29" s="739">
        <f>SUM(E29:F29)</f>
        <v>1500</v>
      </c>
      <c r="H29" s="893" t="s">
        <v>171</v>
      </c>
    </row>
    <row r="30" spans="1:8" s="312" customFormat="1">
      <c r="A30" s="483" t="s">
        <v>43</v>
      </c>
      <c r="B30" s="486">
        <v>46</v>
      </c>
      <c r="C30" s="487" t="s">
        <v>374</v>
      </c>
      <c r="D30" s="739"/>
      <c r="E30" s="739">
        <f>SUM(E29:E29)</f>
        <v>1500</v>
      </c>
      <c r="F30" s="654">
        <f>SUM(F29:F29)</f>
        <v>0</v>
      </c>
      <c r="G30" s="739">
        <f>SUM(G29:G29)</f>
        <v>1500</v>
      </c>
      <c r="H30" s="892"/>
    </row>
    <row r="31" spans="1:8" s="312" customFormat="1">
      <c r="A31" s="483" t="s">
        <v>43</v>
      </c>
      <c r="B31" s="809">
        <v>0.09</v>
      </c>
      <c r="C31" s="485" t="s">
        <v>221</v>
      </c>
      <c r="D31" s="739"/>
      <c r="E31" s="739">
        <f>E22+E30+E26</f>
        <v>49997</v>
      </c>
      <c r="F31" s="654">
        <f>F22+F30+F26</f>
        <v>0</v>
      </c>
      <c r="G31" s="739">
        <f>G22+G30+G26</f>
        <v>49997</v>
      </c>
      <c r="H31" s="892"/>
    </row>
    <row r="32" spans="1:8" s="312" customFormat="1">
      <c r="A32" s="810" t="s">
        <v>43</v>
      </c>
      <c r="B32" s="811">
        <v>2052</v>
      </c>
      <c r="C32" s="812" t="s">
        <v>240</v>
      </c>
      <c r="D32" s="369"/>
      <c r="E32" s="369">
        <f t="shared" ref="E32" si="0">E31</f>
        <v>49997</v>
      </c>
      <c r="F32" s="872">
        <f>F31</f>
        <v>0</v>
      </c>
      <c r="G32" s="369">
        <f t="shared" ref="G32" si="1">G31</f>
        <v>49997</v>
      </c>
      <c r="H32" s="892"/>
    </row>
    <row r="33" spans="1:8">
      <c r="A33" s="530" t="s">
        <v>43</v>
      </c>
      <c r="B33" s="531"/>
      <c r="C33" s="532" t="s">
        <v>47</v>
      </c>
      <c r="D33" s="733"/>
      <c r="E33" s="733">
        <f>E32</f>
        <v>49997</v>
      </c>
      <c r="F33" s="849">
        <f t="shared" ref="F33:G33" si="2">F32</f>
        <v>0</v>
      </c>
      <c r="G33" s="733">
        <f t="shared" si="2"/>
        <v>49997</v>
      </c>
    </row>
    <row r="34" spans="1:8">
      <c r="A34" s="530" t="s">
        <v>43</v>
      </c>
      <c r="B34" s="531"/>
      <c r="C34" s="532" t="s">
        <v>44</v>
      </c>
      <c r="D34" s="733"/>
      <c r="E34" s="733">
        <f>E33</f>
        <v>49997</v>
      </c>
      <c r="F34" s="849">
        <f t="shared" ref="F34:G34" si="3">F33</f>
        <v>0</v>
      </c>
      <c r="G34" s="733">
        <f t="shared" si="3"/>
        <v>49997</v>
      </c>
    </row>
    <row r="35" spans="1:8">
      <c r="A35" s="483"/>
      <c r="B35" s="484"/>
      <c r="C35" s="814"/>
      <c r="F35" s="316"/>
      <c r="G35" s="316"/>
    </row>
    <row r="36" spans="1:8">
      <c r="A36" s="865" t="s">
        <v>447</v>
      </c>
      <c r="B36" s="315"/>
      <c r="C36" s="825"/>
      <c r="D36" s="740"/>
      <c r="E36" s="740"/>
      <c r="F36" s="740"/>
      <c r="G36" s="740"/>
    </row>
    <row r="37" spans="1:8" ht="13.2" customHeight="1">
      <c r="A37" s="895" t="s">
        <v>165</v>
      </c>
      <c r="B37" s="1327" t="s">
        <v>567</v>
      </c>
      <c r="C37" s="1327"/>
      <c r="D37" s="1327"/>
      <c r="E37" s="1327"/>
      <c r="F37" s="1327"/>
      <c r="G37" s="1327"/>
    </row>
    <row r="38" spans="1:8">
      <c r="A38" s="895"/>
      <c r="B38" s="1327"/>
      <c r="C38" s="1327"/>
      <c r="D38" s="1327"/>
      <c r="E38" s="1327"/>
      <c r="F38" s="1327"/>
      <c r="G38" s="1327"/>
    </row>
    <row r="39" spans="1:8">
      <c r="A39" s="896" t="s">
        <v>166</v>
      </c>
      <c r="B39" s="955" t="s">
        <v>604</v>
      </c>
      <c r="C39" s="955"/>
      <c r="D39" s="955"/>
      <c r="E39" s="955"/>
      <c r="F39" s="984"/>
      <c r="G39" s="984"/>
    </row>
    <row r="40" spans="1:8">
      <c r="A40" s="893" t="s">
        <v>171</v>
      </c>
      <c r="B40" s="865" t="s">
        <v>568</v>
      </c>
      <c r="C40" s="866"/>
      <c r="D40" s="740"/>
      <c r="E40" s="740"/>
      <c r="F40" s="740"/>
      <c r="G40" s="740"/>
    </row>
    <row r="41" spans="1:8">
      <c r="A41" s="483"/>
      <c r="B41" s="484"/>
      <c r="C41" s="814"/>
      <c r="F41" s="316"/>
      <c r="G41" s="316"/>
    </row>
    <row r="42" spans="1:8">
      <c r="A42" s="483"/>
      <c r="B42" s="484"/>
      <c r="C42" s="814"/>
      <c r="F42" s="316"/>
      <c r="G42" s="316"/>
    </row>
    <row r="43" spans="1:8">
      <c r="A43" s="483"/>
      <c r="B43" s="484"/>
      <c r="C43" s="814"/>
    </row>
    <row r="44" spans="1:8">
      <c r="A44" s="483"/>
      <c r="B44" s="484"/>
      <c r="C44" s="814"/>
      <c r="D44" s="369"/>
      <c r="E44" s="369"/>
      <c r="F44" s="319"/>
      <c r="G44" s="319"/>
      <c r="H44" s="1013"/>
    </row>
    <row r="45" spans="1:8">
      <c r="C45" s="319"/>
      <c r="D45" s="991"/>
      <c r="E45" s="382"/>
      <c r="F45" s="991"/>
      <c r="G45" s="382"/>
      <c r="H45" s="1014"/>
    </row>
    <row r="46" spans="1:8">
      <c r="C46" s="319"/>
      <c r="D46" s="110"/>
      <c r="E46" s="110"/>
      <c r="F46" s="110"/>
      <c r="G46" s="110"/>
      <c r="H46" s="1014"/>
    </row>
  </sheetData>
  <autoFilter ref="A16:V17">
    <filterColumn colId="7"/>
  </autoFilter>
  <customSheetViews>
    <customSheetView guid="{C5F44875-2256-4473-BD8B-FE5F322CC657}" showPageBreaks="1" printArea="1" showAutoFilter="1" view="pageBreakPreview" topLeftCell="A43">
      <selection activeCell="E20" sqref="E20:F24 E28:F30 E34:F36 E44:F45 E49:F51 E55:F55"/>
      <pageMargins left="0.78740157480314965" right="0.78740157480314965" top="0.78740157480314965" bottom="4.1338582677165361" header="0.51181102362204722" footer="3.5433070866141736"/>
      <printOptions horizontalCentered="1"/>
      <pageSetup paperSize="9" scale="95" firstPageNumber="40" orientation="portrait" blackAndWhite="1" useFirstPageNumber="1" r:id="rId1"/>
      <headerFooter alignWithMargins="0">
        <oddHeader xml:space="preserve">&amp;C   </oddHeader>
        <oddFooter>&amp;C&amp;"Times New Roman,Bold" &amp;P</oddFooter>
      </headerFooter>
      <autoFilter ref="A15:AS28">
        <filterColumn colId="7"/>
      </autoFilter>
    </customSheetView>
    <customSheetView guid="{A48B2B02-857B-4E03-8EC3-B83BCD408191}" showPageBreaks="1" printArea="1" showAutoFilter="1" view="pageBreakPreview" topLeftCell="A43">
      <selection activeCell="E20" sqref="E20:F24 E28:F30 E34:F36 E44:F45 E49:F51 E55:F55"/>
      <pageMargins left="0.78740157480314965" right="0.78740157480314965" top="0.78740157480314965" bottom="4.1338582677165361" header="0.51181102362204722" footer="3.5433070866141736"/>
      <printOptions horizontalCentered="1"/>
      <pageSetup paperSize="9" scale="95" firstPageNumber="40" orientation="portrait" blackAndWhite="1" useFirstPageNumber="1" r:id="rId2"/>
      <headerFooter alignWithMargins="0">
        <oddHeader xml:space="preserve">&amp;C   </oddHeader>
        <oddFooter>&amp;C&amp;"Times New Roman,Bold" &amp;P</oddFooter>
      </headerFooter>
      <autoFilter ref="A15:AS28">
        <filterColumn colId="7"/>
      </autoFilter>
    </customSheetView>
  </customSheetViews>
  <mergeCells count="4">
    <mergeCell ref="B37:G38"/>
    <mergeCell ref="A1:G1"/>
    <mergeCell ref="A2:G2"/>
    <mergeCell ref="A3:G3"/>
  </mergeCells>
  <printOptions horizontalCentered="1"/>
  <pageMargins left="0.6692913385826772" right="0.6692913385826772" top="0.6692913385826772" bottom="3.7401574803149606" header="0.51181102362204722" footer="3.1496062992125986"/>
  <pageSetup paperSize="9" scale="90" firstPageNumber="28" orientation="portrait" blackAndWhite="1" useFirstPageNumber="1" r:id="rId3"/>
  <headerFooter alignWithMargins="0">
    <oddHeader xml:space="preserve">&amp;C   </oddHeader>
    <oddFooter>&amp;C&amp;"Times New Roman,Bold" &amp;P</oddFooter>
  </headerFooter>
</worksheet>
</file>

<file path=xl/worksheets/sheet21.xml><?xml version="1.0" encoding="utf-8"?>
<worksheet xmlns="http://schemas.openxmlformats.org/spreadsheetml/2006/main" xmlns:r="http://schemas.openxmlformats.org/officeDocument/2006/relationships">
  <sheetPr syncVertical="1" syncRef="D10" transitionEvaluation="1">
    <tabColor rgb="FF00B050"/>
  </sheetPr>
  <dimension ref="A1:L62"/>
  <sheetViews>
    <sheetView view="pageBreakPreview" topLeftCell="D10" zoomScaleNormal="70" zoomScaleSheetLayoutView="100" workbookViewId="0">
      <selection activeCell="I1" sqref="I1:S1048576"/>
    </sheetView>
  </sheetViews>
  <sheetFormatPr defaultColWidth="11" defaultRowHeight="13.2"/>
  <cols>
    <col min="1" max="1" width="6.6640625" style="735" customWidth="1"/>
    <col min="2" max="2" width="8.6640625" style="86" customWidth="1"/>
    <col min="3" max="3" width="38.6640625" style="1021" customWidth="1"/>
    <col min="4" max="4" width="8.5546875" style="83" customWidth="1"/>
    <col min="5" max="5" width="9.44140625" style="83" customWidth="1"/>
    <col min="6" max="6" width="10.33203125" style="70" customWidth="1"/>
    <col min="7" max="7" width="9.6640625" style="70" customWidth="1"/>
    <col min="8" max="8" width="3.6640625" style="70" customWidth="1"/>
    <col min="9" max="11" width="5.5546875" style="70" customWidth="1"/>
    <col min="12" max="12" width="8.109375" style="83" customWidth="1"/>
    <col min="13" max="13" width="12.109375" style="70" customWidth="1"/>
    <col min="14" max="16384" width="11" style="70"/>
  </cols>
  <sheetData>
    <row r="1" spans="1:8">
      <c r="A1" s="1306" t="s">
        <v>277</v>
      </c>
      <c r="B1" s="1306"/>
      <c r="C1" s="1306"/>
      <c r="D1" s="1306"/>
      <c r="E1" s="1306"/>
      <c r="F1" s="1306"/>
      <c r="G1" s="1306"/>
      <c r="H1" s="974"/>
    </row>
    <row r="2" spans="1:8">
      <c r="A2" s="1329" t="s">
        <v>278</v>
      </c>
      <c r="B2" s="1329"/>
      <c r="C2" s="1329"/>
      <c r="D2" s="1329"/>
      <c r="E2" s="1329"/>
      <c r="F2" s="1329"/>
      <c r="G2" s="1329"/>
      <c r="H2" s="980"/>
    </row>
    <row r="3" spans="1:8" ht="27.6" customHeight="1">
      <c r="A3" s="1286" t="s">
        <v>414</v>
      </c>
      <c r="B3" s="1286"/>
      <c r="C3" s="1286"/>
      <c r="D3" s="1286"/>
      <c r="E3" s="1286"/>
      <c r="F3" s="1286"/>
      <c r="G3" s="1286"/>
      <c r="H3" s="751"/>
    </row>
    <row r="4" spans="1:8" ht="7.95" customHeight="1">
      <c r="A4" s="26"/>
      <c r="B4" s="1291"/>
      <c r="C4" s="1291"/>
      <c r="D4" s="1291"/>
      <c r="E4" s="1291"/>
      <c r="F4" s="1291"/>
      <c r="G4" s="1291"/>
      <c r="H4" s="970"/>
    </row>
    <row r="5" spans="1:8">
      <c r="A5" s="26"/>
      <c r="B5" s="22"/>
      <c r="C5" s="22"/>
      <c r="D5" s="28"/>
      <c r="E5" s="29" t="s">
        <v>3</v>
      </c>
      <c r="F5" s="29" t="s">
        <v>4</v>
      </c>
      <c r="G5" s="29" t="s">
        <v>101</v>
      </c>
      <c r="H5" s="25"/>
    </row>
    <row r="6" spans="1:8">
      <c r="A6" s="26"/>
      <c r="B6" s="34" t="s">
        <v>331</v>
      </c>
      <c r="C6" s="22" t="s">
        <v>6</v>
      </c>
      <c r="D6" s="31" t="s">
        <v>44</v>
      </c>
      <c r="E6" s="24">
        <v>3901057</v>
      </c>
      <c r="F6" s="24">
        <v>46867</v>
      </c>
      <c r="G6" s="24">
        <f>SUM(E6:F6)</f>
        <v>3947924</v>
      </c>
      <c r="H6" s="24"/>
    </row>
    <row r="7" spans="1:8">
      <c r="A7" s="26"/>
      <c r="B7" s="34" t="s">
        <v>310</v>
      </c>
      <c r="C7" s="22" t="s">
        <v>309</v>
      </c>
      <c r="D7" s="31" t="s">
        <v>326</v>
      </c>
      <c r="E7" s="24">
        <v>1380</v>
      </c>
      <c r="F7" s="24" t="s">
        <v>88</v>
      </c>
      <c r="G7" s="24">
        <f>SUM(E7:F7)</f>
        <v>1380</v>
      </c>
      <c r="H7" s="24"/>
    </row>
    <row r="8" spans="1:8" ht="16.5" customHeight="1">
      <c r="A8" s="26"/>
      <c r="B8" s="34" t="s">
        <v>311</v>
      </c>
      <c r="C8" s="22" t="s">
        <v>402</v>
      </c>
      <c r="D8" s="31" t="s">
        <v>326</v>
      </c>
      <c r="E8" s="24">
        <v>29371</v>
      </c>
      <c r="F8" s="24" t="s">
        <v>88</v>
      </c>
      <c r="G8" s="24">
        <f>SUM(E8:F8)</f>
        <v>29371</v>
      </c>
      <c r="H8" s="24"/>
    </row>
    <row r="9" spans="1:8" ht="13.2" customHeight="1">
      <c r="A9" s="26"/>
      <c r="B9" s="30" t="s">
        <v>330</v>
      </c>
      <c r="C9" s="32" t="s">
        <v>8</v>
      </c>
      <c r="D9" s="33"/>
      <c r="E9" s="25"/>
      <c r="F9" s="25"/>
      <c r="G9" s="25"/>
      <c r="H9" s="25"/>
    </row>
    <row r="10" spans="1:8">
      <c r="A10" s="26"/>
      <c r="B10" s="30"/>
      <c r="C10" s="32" t="s">
        <v>97</v>
      </c>
      <c r="D10" s="33" t="s">
        <v>44</v>
      </c>
      <c r="E10" s="399">
        <f>G53</f>
        <v>29414</v>
      </c>
      <c r="F10" s="167">
        <v>0</v>
      </c>
      <c r="G10" s="25">
        <f>SUM(E10:F10)</f>
        <v>29414</v>
      </c>
      <c r="H10" s="25"/>
    </row>
    <row r="11" spans="1:8">
      <c r="A11" s="26"/>
      <c r="B11" s="34" t="s">
        <v>43</v>
      </c>
      <c r="C11" s="22" t="s">
        <v>312</v>
      </c>
      <c r="D11" s="35" t="s">
        <v>44</v>
      </c>
      <c r="E11" s="36">
        <f>SUM(E6:E10)</f>
        <v>3961222</v>
      </c>
      <c r="F11" s="36">
        <f>SUM(F6:F10)</f>
        <v>46867</v>
      </c>
      <c r="G11" s="36">
        <f>SUM(E11:F11)</f>
        <v>4008089</v>
      </c>
      <c r="H11" s="24"/>
    </row>
    <row r="12" spans="1:8">
      <c r="A12" s="26"/>
      <c r="B12" s="30"/>
      <c r="C12" s="22"/>
      <c r="D12" s="23"/>
      <c r="E12" s="23"/>
      <c r="F12" s="31"/>
      <c r="G12" s="23"/>
      <c r="H12" s="23"/>
    </row>
    <row r="13" spans="1:8">
      <c r="A13" s="26"/>
      <c r="B13" s="34" t="s">
        <v>397</v>
      </c>
      <c r="C13" s="22" t="s">
        <v>21</v>
      </c>
      <c r="D13" s="22"/>
      <c r="E13" s="22"/>
      <c r="F13" s="37"/>
      <c r="G13" s="22"/>
      <c r="H13" s="22"/>
    </row>
    <row r="14" spans="1:8" s="1" customFormat="1">
      <c r="A14" s="24"/>
      <c r="B14" s="388"/>
      <c r="C14" s="388"/>
      <c r="D14" s="388"/>
      <c r="E14" s="388"/>
      <c r="F14" s="388"/>
      <c r="G14" s="388"/>
      <c r="H14" s="388"/>
    </row>
    <row r="15" spans="1:8" s="1" customFormat="1" ht="13.8" thickBot="1">
      <c r="A15" s="38"/>
      <c r="B15" s="971"/>
      <c r="C15" s="971"/>
      <c r="D15" s="971"/>
      <c r="E15" s="971"/>
      <c r="F15" s="971"/>
      <c r="G15" s="971" t="s">
        <v>89</v>
      </c>
      <c r="H15" s="388"/>
    </row>
    <row r="16" spans="1:8" s="1" customFormat="1" ht="14.4" thickTop="1" thickBot="1">
      <c r="A16" s="38"/>
      <c r="B16" s="203"/>
      <c r="C16" s="203" t="s">
        <v>22</v>
      </c>
      <c r="D16" s="203"/>
      <c r="E16" s="203"/>
      <c r="F16" s="203"/>
      <c r="G16" s="39" t="s">
        <v>101</v>
      </c>
      <c r="H16" s="25"/>
    </row>
    <row r="17" spans="1:12" ht="13.95" customHeight="1" thickTop="1">
      <c r="A17" s="151"/>
      <c r="C17" s="103" t="s">
        <v>47</v>
      </c>
      <c r="E17" s="479"/>
      <c r="F17" s="479"/>
      <c r="G17" s="83"/>
      <c r="H17" s="83"/>
      <c r="L17" s="70"/>
    </row>
    <row r="18" spans="1:12" ht="13.95" customHeight="1">
      <c r="A18" s="151" t="s">
        <v>48</v>
      </c>
      <c r="B18" s="77">
        <v>2055</v>
      </c>
      <c r="C18" s="158" t="s">
        <v>124</v>
      </c>
      <c r="E18" s="479"/>
      <c r="F18" s="479"/>
      <c r="G18" s="83"/>
      <c r="H18" s="83"/>
      <c r="L18" s="70"/>
    </row>
    <row r="19" spans="1:12" s="83" customFormat="1">
      <c r="A19" s="82"/>
      <c r="B19" s="99">
        <v>1E-3</v>
      </c>
      <c r="C19" s="525" t="s">
        <v>27</v>
      </c>
      <c r="D19" s="788"/>
      <c r="E19" s="788"/>
      <c r="F19" s="788"/>
      <c r="G19" s="788"/>
      <c r="H19" s="788"/>
      <c r="I19" s="70"/>
      <c r="J19" s="70"/>
      <c r="K19" s="70"/>
    </row>
    <row r="20" spans="1:12" s="83" customFormat="1">
      <c r="A20" s="82"/>
      <c r="B20" s="72">
        <v>60</v>
      </c>
      <c r="C20" s="623" t="s">
        <v>376</v>
      </c>
      <c r="F20" s="845"/>
      <c r="I20" s="70"/>
      <c r="J20" s="70"/>
      <c r="K20" s="70"/>
    </row>
    <row r="21" spans="1:12" s="551" customFormat="1">
      <c r="A21" s="82"/>
      <c r="B21" s="96" t="s">
        <v>214</v>
      </c>
      <c r="C21" s="97" t="s">
        <v>91</v>
      </c>
      <c r="D21" s="759"/>
      <c r="E21" s="759">
        <v>21840</v>
      </c>
      <c r="F21" s="1015">
        <v>0</v>
      </c>
      <c r="G21" s="759">
        <f t="shared" ref="G21:G22" si="0">SUM(E21:F21)</f>
        <v>21840</v>
      </c>
      <c r="H21" s="1016" t="s">
        <v>165</v>
      </c>
      <c r="L21" s="750"/>
    </row>
    <row r="22" spans="1:12" s="551" customFormat="1">
      <c r="A22" s="82"/>
      <c r="B22" s="96" t="s">
        <v>220</v>
      </c>
      <c r="C22" s="97" t="s">
        <v>92</v>
      </c>
      <c r="D22" s="1017"/>
      <c r="E22" s="1017">
        <v>5000</v>
      </c>
      <c r="F22" s="1018">
        <v>0</v>
      </c>
      <c r="G22" s="1017">
        <f t="shared" si="0"/>
        <v>5000</v>
      </c>
      <c r="H22" s="1016" t="s">
        <v>166</v>
      </c>
      <c r="L22" s="750"/>
    </row>
    <row r="23" spans="1:12" ht="14.4" customHeight="1">
      <c r="A23" s="82" t="s">
        <v>43</v>
      </c>
      <c r="B23" s="72">
        <v>60</v>
      </c>
      <c r="C23" s="623" t="s">
        <v>376</v>
      </c>
      <c r="D23" s="615"/>
      <c r="E23" s="615">
        <f>SUM(E21:E22)</f>
        <v>26840</v>
      </c>
      <c r="F23" s="850">
        <f t="shared" ref="F23:G23" si="1">SUM(F21:F22)</f>
        <v>0</v>
      </c>
      <c r="G23" s="615">
        <f t="shared" si="1"/>
        <v>26840</v>
      </c>
      <c r="H23" s="978"/>
    </row>
    <row r="24" spans="1:12" ht="14.4" customHeight="1">
      <c r="A24" s="82" t="s">
        <v>43</v>
      </c>
      <c r="B24" s="99">
        <v>1E-3</v>
      </c>
      <c r="C24" s="78" t="s">
        <v>27</v>
      </c>
      <c r="D24" s="615"/>
      <c r="E24" s="615">
        <f t="shared" ref="E24:G24" si="2">E23</f>
        <v>26840</v>
      </c>
      <c r="F24" s="850">
        <f t="shared" si="2"/>
        <v>0</v>
      </c>
      <c r="G24" s="615">
        <f t="shared" si="2"/>
        <v>26840</v>
      </c>
      <c r="H24" s="978"/>
    </row>
    <row r="25" spans="1:12">
      <c r="A25" s="82"/>
      <c r="B25" s="99"/>
      <c r="C25" s="78"/>
      <c r="D25" s="94"/>
      <c r="E25" s="94"/>
      <c r="F25" s="872"/>
      <c r="G25" s="94"/>
    </row>
    <row r="26" spans="1:12">
      <c r="A26" s="82"/>
      <c r="B26" s="99">
        <v>0.109</v>
      </c>
      <c r="C26" s="78" t="s">
        <v>555</v>
      </c>
      <c r="D26" s="94"/>
      <c r="E26" s="94"/>
      <c r="F26" s="872"/>
      <c r="G26" s="94"/>
    </row>
    <row r="27" spans="1:12">
      <c r="A27" s="82"/>
      <c r="B27" s="670">
        <v>0.46</v>
      </c>
      <c r="C27" s="623" t="s">
        <v>11</v>
      </c>
      <c r="D27" s="94"/>
      <c r="E27" s="94"/>
      <c r="F27" s="872"/>
      <c r="G27" s="94"/>
    </row>
    <row r="28" spans="1:12">
      <c r="A28" s="82"/>
      <c r="B28" s="96" t="s">
        <v>556</v>
      </c>
      <c r="C28" s="623" t="s">
        <v>60</v>
      </c>
      <c r="D28" s="615"/>
      <c r="E28" s="615">
        <v>500</v>
      </c>
      <c r="F28" s="654">
        <v>0</v>
      </c>
      <c r="G28" s="1017">
        <f t="shared" ref="G28" si="3">SUM(E28:F28)</f>
        <v>500</v>
      </c>
    </row>
    <row r="29" spans="1:12">
      <c r="A29" s="82" t="s">
        <v>43</v>
      </c>
      <c r="B29" s="670">
        <v>0.46</v>
      </c>
      <c r="C29" s="623" t="s">
        <v>11</v>
      </c>
      <c r="D29" s="615"/>
      <c r="E29" s="615">
        <f>E28</f>
        <v>500</v>
      </c>
      <c r="F29" s="654">
        <f t="shared" ref="F29:G29" si="4">F28</f>
        <v>0</v>
      </c>
      <c r="G29" s="615">
        <f t="shared" si="4"/>
        <v>500</v>
      </c>
    </row>
    <row r="30" spans="1:12">
      <c r="A30" s="82"/>
      <c r="B30" s="99"/>
      <c r="C30" s="78"/>
      <c r="D30" s="94"/>
      <c r="E30" s="94"/>
      <c r="F30" s="872"/>
      <c r="G30" s="94"/>
    </row>
    <row r="31" spans="1:12">
      <c r="A31" s="82"/>
      <c r="B31" s="670">
        <v>0.48</v>
      </c>
      <c r="C31" s="623" t="s">
        <v>13</v>
      </c>
      <c r="D31" s="94"/>
      <c r="E31" s="94"/>
      <c r="F31" s="872"/>
      <c r="G31" s="94"/>
    </row>
    <row r="32" spans="1:12">
      <c r="A32" s="82"/>
      <c r="B32" s="96" t="s">
        <v>557</v>
      </c>
      <c r="C32" s="623" t="s">
        <v>60</v>
      </c>
      <c r="D32" s="615"/>
      <c r="E32" s="615">
        <v>500</v>
      </c>
      <c r="F32" s="654">
        <v>0</v>
      </c>
      <c r="G32" s="1017">
        <f t="shared" ref="G32" si="5">SUM(E32:F32)</f>
        <v>500</v>
      </c>
    </row>
    <row r="33" spans="1:8">
      <c r="A33" s="82" t="s">
        <v>43</v>
      </c>
      <c r="B33" s="670">
        <v>0.48</v>
      </c>
      <c r="C33" s="623" t="s">
        <v>13</v>
      </c>
      <c r="D33" s="615"/>
      <c r="E33" s="615">
        <f>E32</f>
        <v>500</v>
      </c>
      <c r="F33" s="654">
        <f t="shared" ref="F33" si="6">F32</f>
        <v>0</v>
      </c>
      <c r="G33" s="615">
        <f t="shared" ref="G33" si="7">G32</f>
        <v>500</v>
      </c>
    </row>
    <row r="34" spans="1:8">
      <c r="A34" s="82" t="s">
        <v>43</v>
      </c>
      <c r="B34" s="99">
        <v>0.109</v>
      </c>
      <c r="C34" s="78" t="s">
        <v>555</v>
      </c>
      <c r="D34" s="540"/>
      <c r="E34" s="540">
        <f>E33+E29</f>
        <v>1000</v>
      </c>
      <c r="F34" s="849">
        <f t="shared" ref="F34:G34" si="8">F33+F29</f>
        <v>0</v>
      </c>
      <c r="G34" s="540">
        <f t="shared" si="8"/>
        <v>1000</v>
      </c>
    </row>
    <row r="35" spans="1:8">
      <c r="A35" s="82"/>
      <c r="B35" s="99"/>
      <c r="C35" s="78"/>
      <c r="D35" s="697"/>
      <c r="E35" s="697"/>
      <c r="F35" s="876"/>
      <c r="G35" s="697"/>
    </row>
    <row r="36" spans="1:8">
      <c r="A36" s="82"/>
      <c r="B36" s="99">
        <v>0.115</v>
      </c>
      <c r="C36" s="78" t="s">
        <v>570</v>
      </c>
      <c r="D36" s="94"/>
      <c r="E36" s="94"/>
      <c r="F36" s="872"/>
      <c r="G36" s="94"/>
    </row>
    <row r="37" spans="1:8" ht="26.4">
      <c r="A37" s="82"/>
      <c r="B37" s="72">
        <v>19</v>
      </c>
      <c r="C37" s="623" t="s">
        <v>571</v>
      </c>
      <c r="D37" s="94"/>
      <c r="E37" s="94"/>
      <c r="F37" s="872"/>
      <c r="G37" s="94"/>
    </row>
    <row r="38" spans="1:8">
      <c r="A38" s="82"/>
      <c r="B38" s="72" t="s">
        <v>144</v>
      </c>
      <c r="C38" s="623" t="s">
        <v>572</v>
      </c>
      <c r="D38" s="94"/>
      <c r="E38" s="94">
        <v>174</v>
      </c>
      <c r="F38" s="872">
        <v>0</v>
      </c>
      <c r="G38" s="94">
        <f>SUM(E38:F38)</f>
        <v>174</v>
      </c>
    </row>
    <row r="39" spans="1:8" ht="26.4">
      <c r="A39" s="82"/>
      <c r="B39" s="72" t="s">
        <v>318</v>
      </c>
      <c r="C39" s="623" t="s">
        <v>573</v>
      </c>
      <c r="D39" s="615"/>
      <c r="E39" s="615">
        <v>200</v>
      </c>
      <c r="F39" s="654">
        <v>0</v>
      </c>
      <c r="G39" s="615">
        <f>SUM(E39:F39)</f>
        <v>200</v>
      </c>
    </row>
    <row r="40" spans="1:8" ht="26.4">
      <c r="A40" s="82" t="s">
        <v>43</v>
      </c>
      <c r="B40" s="72">
        <v>19</v>
      </c>
      <c r="C40" s="623" t="s">
        <v>571</v>
      </c>
      <c r="D40" s="615"/>
      <c r="E40" s="615">
        <f>SUM(E38:E39)</f>
        <v>374</v>
      </c>
      <c r="F40" s="654">
        <f t="shared" ref="F40:G40" si="9">SUM(F38:F39)</f>
        <v>0</v>
      </c>
      <c r="G40" s="615">
        <f t="shared" si="9"/>
        <v>374</v>
      </c>
    </row>
    <row r="41" spans="1:8">
      <c r="A41" s="82" t="s">
        <v>43</v>
      </c>
      <c r="B41" s="99">
        <v>0.115</v>
      </c>
      <c r="C41" s="78" t="s">
        <v>570</v>
      </c>
      <c r="D41" s="615"/>
      <c r="E41" s="615">
        <f>E40</f>
        <v>374</v>
      </c>
      <c r="F41" s="654">
        <f t="shared" ref="F41:G41" si="10">F40</f>
        <v>0</v>
      </c>
      <c r="G41" s="615">
        <f t="shared" si="10"/>
        <v>374</v>
      </c>
    </row>
    <row r="42" spans="1:8">
      <c r="A42" s="106" t="s">
        <v>43</v>
      </c>
      <c r="B42" s="90">
        <v>2055</v>
      </c>
      <c r="C42" s="1019" t="s">
        <v>124</v>
      </c>
      <c r="D42" s="540"/>
      <c r="E42" s="540">
        <f>E34+E24+E41</f>
        <v>28214</v>
      </c>
      <c r="F42" s="849">
        <f t="shared" ref="F42:G42" si="11">F34+F24+F41</f>
        <v>0</v>
      </c>
      <c r="G42" s="540">
        <f t="shared" si="11"/>
        <v>28214</v>
      </c>
      <c r="H42" s="89"/>
    </row>
    <row r="43" spans="1:8">
      <c r="A43" s="82"/>
      <c r="B43" s="77"/>
      <c r="C43" s="1020"/>
      <c r="D43" s="94"/>
      <c r="E43" s="94"/>
      <c r="F43" s="94"/>
      <c r="G43" s="94"/>
      <c r="H43" s="89"/>
    </row>
    <row r="44" spans="1:8">
      <c r="A44" s="82" t="s">
        <v>48</v>
      </c>
      <c r="B44" s="77">
        <v>2070</v>
      </c>
      <c r="C44" s="78" t="s">
        <v>106</v>
      </c>
      <c r="D44" s="94"/>
      <c r="E44" s="94"/>
      <c r="F44" s="94"/>
      <c r="G44" s="94"/>
      <c r="H44" s="89"/>
    </row>
    <row r="45" spans="1:8">
      <c r="A45" s="82"/>
      <c r="B45" s="109">
        <v>0.108</v>
      </c>
      <c r="C45" s="78" t="s">
        <v>569</v>
      </c>
      <c r="D45" s="94"/>
      <c r="E45" s="94"/>
      <c r="F45" s="94"/>
      <c r="G45" s="94"/>
      <c r="H45" s="89"/>
    </row>
    <row r="46" spans="1:8">
      <c r="A46" s="82"/>
      <c r="B46" s="937">
        <v>60</v>
      </c>
      <c r="C46" s="623" t="s">
        <v>14</v>
      </c>
      <c r="D46" s="94"/>
      <c r="E46" s="94"/>
      <c r="F46" s="94"/>
      <c r="G46" s="94"/>
      <c r="H46" s="89"/>
    </row>
    <row r="47" spans="1:8">
      <c r="A47" s="82"/>
      <c r="B47" s="96" t="s">
        <v>213</v>
      </c>
      <c r="C47" s="623" t="s">
        <v>52</v>
      </c>
      <c r="D47" s="94"/>
      <c r="E47" s="94">
        <v>200</v>
      </c>
      <c r="F47" s="872">
        <v>0</v>
      </c>
      <c r="G47" s="759">
        <f t="shared" ref="G47:G48" si="12">SUM(E47:F47)</f>
        <v>200</v>
      </c>
      <c r="H47" s="89"/>
    </row>
    <row r="48" spans="1:8">
      <c r="A48" s="82"/>
      <c r="B48" s="96" t="s">
        <v>226</v>
      </c>
      <c r="C48" s="623" t="s">
        <v>60</v>
      </c>
      <c r="D48" s="615"/>
      <c r="E48" s="615">
        <v>1000</v>
      </c>
      <c r="F48" s="654">
        <v>0</v>
      </c>
      <c r="G48" s="1017">
        <f t="shared" si="12"/>
        <v>1000</v>
      </c>
      <c r="H48" s="89"/>
    </row>
    <row r="49" spans="1:8">
      <c r="A49" s="82" t="s">
        <v>43</v>
      </c>
      <c r="B49" s="937">
        <v>60</v>
      </c>
      <c r="C49" s="623" t="s">
        <v>14</v>
      </c>
      <c r="D49" s="615"/>
      <c r="E49" s="615">
        <f>SUM(E47:E48)</f>
        <v>1200</v>
      </c>
      <c r="F49" s="850">
        <f t="shared" ref="F49:G49" si="13">SUM(F47:F48)</f>
        <v>0</v>
      </c>
      <c r="G49" s="615">
        <f t="shared" si="13"/>
        <v>1200</v>
      </c>
      <c r="H49" s="89"/>
    </row>
    <row r="50" spans="1:8">
      <c r="A50" s="82" t="s">
        <v>43</v>
      </c>
      <c r="B50" s="109">
        <v>0.108</v>
      </c>
      <c r="C50" s="78" t="s">
        <v>569</v>
      </c>
      <c r="D50" s="615"/>
      <c r="E50" s="615">
        <f>E49</f>
        <v>1200</v>
      </c>
      <c r="F50" s="850">
        <f t="shared" ref="F50:G50" si="14">F49</f>
        <v>0</v>
      </c>
      <c r="G50" s="615">
        <f t="shared" si="14"/>
        <v>1200</v>
      </c>
      <c r="H50" s="89"/>
    </row>
    <row r="51" spans="1:8">
      <c r="A51" s="82" t="s">
        <v>43</v>
      </c>
      <c r="B51" s="77">
        <v>2070</v>
      </c>
      <c r="C51" s="78" t="s">
        <v>106</v>
      </c>
      <c r="D51" s="615"/>
      <c r="E51" s="615">
        <f>E50</f>
        <v>1200</v>
      </c>
      <c r="F51" s="654">
        <f t="shared" ref="F51:G51" si="15">F50</f>
        <v>0</v>
      </c>
      <c r="G51" s="615">
        <f t="shared" si="15"/>
        <v>1200</v>
      </c>
      <c r="H51" s="89"/>
    </row>
    <row r="52" spans="1:8">
      <c r="A52" s="136" t="s">
        <v>43</v>
      </c>
      <c r="B52" s="141"/>
      <c r="C52" s="88" t="s">
        <v>47</v>
      </c>
      <c r="D52" s="540"/>
      <c r="E52" s="540">
        <f>E42+E51</f>
        <v>29414</v>
      </c>
      <c r="F52" s="849">
        <f t="shared" ref="F52:G52" si="16">F42+F51</f>
        <v>0</v>
      </c>
      <c r="G52" s="540">
        <f t="shared" si="16"/>
        <v>29414</v>
      </c>
      <c r="H52" s="89"/>
    </row>
    <row r="53" spans="1:8">
      <c r="A53" s="136" t="s">
        <v>43</v>
      </c>
      <c r="B53" s="141"/>
      <c r="C53" s="134" t="s">
        <v>44</v>
      </c>
      <c r="D53" s="540"/>
      <c r="E53" s="540">
        <f>E52</f>
        <v>29414</v>
      </c>
      <c r="F53" s="849">
        <f t="shared" ref="F53:G53" si="17">F52</f>
        <v>0</v>
      </c>
      <c r="G53" s="540">
        <f t="shared" si="17"/>
        <v>29414</v>
      </c>
      <c r="H53" s="89"/>
    </row>
    <row r="54" spans="1:8">
      <c r="A54" s="82"/>
      <c r="B54" s="77"/>
      <c r="C54" s="158"/>
      <c r="D54" s="94"/>
      <c r="E54" s="94"/>
      <c r="F54" s="94"/>
      <c r="G54" s="94"/>
      <c r="H54" s="89"/>
    </row>
    <row r="55" spans="1:8">
      <c r="A55" s="830" t="s">
        <v>422</v>
      </c>
      <c r="B55" s="830"/>
      <c r="C55" s="830"/>
      <c r="D55" s="830"/>
      <c r="E55" s="830"/>
      <c r="F55" s="830"/>
      <c r="G55" s="830"/>
      <c r="H55" s="89"/>
    </row>
    <row r="56" spans="1:8" ht="27" customHeight="1">
      <c r="A56" s="837" t="s">
        <v>418</v>
      </c>
      <c r="B56" s="1302" t="s">
        <v>510</v>
      </c>
      <c r="C56" s="1302"/>
      <c r="D56" s="1302"/>
      <c r="E56" s="1302"/>
      <c r="F56" s="1302"/>
      <c r="G56" s="1302"/>
      <c r="H56" s="89"/>
    </row>
    <row r="57" spans="1:8">
      <c r="A57" s="741" t="s">
        <v>166</v>
      </c>
      <c r="B57" s="602" t="s">
        <v>509</v>
      </c>
      <c r="C57" s="602"/>
      <c r="D57" s="394"/>
      <c r="E57" s="394"/>
      <c r="F57" s="394"/>
      <c r="G57" s="394"/>
      <c r="H57" s="89"/>
    </row>
    <row r="58" spans="1:8">
      <c r="A58" s="82"/>
      <c r="B58" s="77"/>
      <c r="C58" s="158"/>
    </row>
    <row r="59" spans="1:8">
      <c r="A59" s="82"/>
      <c r="B59" s="77"/>
      <c r="C59" s="158"/>
    </row>
    <row r="60" spans="1:8">
      <c r="A60" s="82"/>
      <c r="B60" s="77"/>
      <c r="C60" s="158"/>
      <c r="D60" s="94"/>
      <c r="E60" s="94"/>
      <c r="F60" s="89"/>
      <c r="G60" s="89"/>
    </row>
    <row r="61" spans="1:8">
      <c r="C61" s="665"/>
      <c r="D61" s="991"/>
      <c r="E61" s="991"/>
      <c r="F61" s="991"/>
      <c r="G61" s="382"/>
    </row>
    <row r="62" spans="1:8">
      <c r="C62" s="665"/>
      <c r="D62" s="187"/>
      <c r="E62" s="187"/>
      <c r="F62" s="187"/>
      <c r="G62" s="187"/>
    </row>
  </sheetData>
  <autoFilter ref="A16:L16">
    <filterColumn colId="7"/>
  </autoFilter>
  <customSheetViews>
    <customSheetView guid="{C5F44875-2256-4473-BD8B-FE5F322CC657}" showPageBreaks="1" printArea="1" showAutoFilter="1" view="pageBreakPreview" topLeftCell="A300">
      <selection activeCell="E20" sqref="E20:F29 E35:F39 E45:F51 E55:F59 E62:F62 E69:F72 E76:F81 E85:F90 E94:F100 E106:F109 E113:F118 E124:F129 E133:F138 E142:F147 E151:F156 E160:F163 E169:F169 E175:F180 E186:F189 E192:F192 E197:F202 E207:F209 E213:F218 E222:F222 E232:F234 E242:F245 E251:F255 E261:F266 E276:F276 E286:F286 E289:F289 E295:F298 E308:F309"/>
      <rowBreaks count="1" manualBreakCount="1">
        <brk id="37" max="7" man="1"/>
      </rowBreaks>
      <pageMargins left="0.78740157480314965" right="0.78740157480314965" top="0.78740157480314965" bottom="4.1338582677165361" header="0.51181102362204722" footer="3.5433070866141736"/>
      <printOptions horizontalCentered="1"/>
      <pageSetup paperSize="9" scale="95" firstPageNumber="42" orientation="portrait" blackAndWhite="1" useFirstPageNumber="1" r:id="rId1"/>
      <headerFooter alignWithMargins="0">
        <oddHeader xml:space="preserve">&amp;C   </oddHeader>
        <oddFooter>&amp;C&amp;"Times New Roman,Bold"&amp;P</oddFooter>
      </headerFooter>
      <autoFilter ref="A14:W14">
        <filterColumn colId="7"/>
      </autoFilter>
    </customSheetView>
    <customSheetView guid="{A48B2B02-857B-4E03-8EC3-B83BCD408191}" showPageBreaks="1" printArea="1" showAutoFilter="1" view="pageBreakPreview" topLeftCell="A300">
      <selection activeCell="E20" sqref="E20:F29 E35:F39 E45:F51 E55:F59 E62:F62 E69:F72 E76:F81 E85:F90 E94:F100 E106:F109 E113:F118 E124:F129 E133:F138 E142:F147 E151:F156 E160:F163 E169:F169 E175:F180 E186:F189 E192:F192 E197:F202 E207:F209 E213:F218 E222:F222 E232:F234 E242:F245 E251:F255 E261:F266 E276:F276 E286:F286 E289:F289 E295:F298 E308:F309"/>
      <rowBreaks count="1" manualBreakCount="1">
        <brk id="37" max="7" man="1"/>
      </rowBreaks>
      <pageMargins left="0.78740157480314965" right="0.78740157480314965" top="0.78740157480314965" bottom="4.1338582677165361" header="0.51181102362204722" footer="3.5433070866141736"/>
      <printOptions horizontalCentered="1"/>
      <pageSetup paperSize="9" scale="95" firstPageNumber="42" orientation="portrait" blackAndWhite="1" useFirstPageNumber="1" r:id="rId2"/>
      <headerFooter alignWithMargins="0">
        <oddHeader xml:space="preserve">&amp;C   </oddHeader>
        <oddFooter>&amp;C&amp;"Times New Roman,Bold"&amp;P</oddFooter>
      </headerFooter>
      <autoFilter ref="A14:W14">
        <filterColumn colId="7"/>
      </autoFilter>
    </customSheetView>
  </customSheetViews>
  <mergeCells count="5">
    <mergeCell ref="B56:G56"/>
    <mergeCell ref="A1:G1"/>
    <mergeCell ref="A2:G2"/>
    <mergeCell ref="A3:G3"/>
    <mergeCell ref="B4:G4"/>
  </mergeCells>
  <printOptions horizontalCentered="1"/>
  <pageMargins left="0.6692913385826772" right="0.6692913385826772" top="0.6692913385826772" bottom="3.7401574803149606" header="0.51181102362204722" footer="3.1496062992125986"/>
  <pageSetup paperSize="9" scale="90" firstPageNumber="29" orientation="portrait" blackAndWhite="1" useFirstPageNumber="1" r:id="rId3"/>
  <headerFooter alignWithMargins="0">
    <oddHeader xml:space="preserve">&amp;C   </oddHeader>
    <oddFooter>&amp;C&amp;"Times New Roman,Bold"&amp;P</oddFooter>
  </headerFooter>
</worksheet>
</file>

<file path=xl/worksheets/sheet22.xml><?xml version="1.0" encoding="utf-8"?>
<worksheet xmlns="http://schemas.openxmlformats.org/spreadsheetml/2006/main" xmlns:r="http://schemas.openxmlformats.org/officeDocument/2006/relationships">
  <sheetPr syncVertical="1" syncRef="A34" transitionEvaluation="1" codeName="Sheet25">
    <tabColor rgb="FF00B050"/>
  </sheetPr>
  <dimension ref="A1:H54"/>
  <sheetViews>
    <sheetView view="pageBreakPreview" topLeftCell="A34" zoomScaleNormal="70" zoomScaleSheetLayoutView="100" workbookViewId="0">
      <selection activeCell="I1" sqref="I1:S1048576"/>
    </sheetView>
  </sheetViews>
  <sheetFormatPr defaultColWidth="11" defaultRowHeight="13.2"/>
  <cols>
    <col min="1" max="1" width="6.44140625" style="735" customWidth="1"/>
    <col min="2" max="2" width="8.109375" style="86" customWidth="1"/>
    <col min="3" max="3" width="32.6640625" style="1021" customWidth="1"/>
    <col min="4" max="4" width="8.5546875" style="83" customWidth="1"/>
    <col min="5" max="5" width="9.44140625" style="83" customWidth="1"/>
    <col min="6" max="6" width="10.33203125" style="70" customWidth="1"/>
    <col min="7" max="7" width="9.6640625" style="70" customWidth="1"/>
    <col min="8" max="8" width="3.33203125" style="978" customWidth="1"/>
    <col min="9" max="16384" width="11" style="70"/>
  </cols>
  <sheetData>
    <row r="1" spans="1:8">
      <c r="A1" s="1306" t="s">
        <v>74</v>
      </c>
      <c r="B1" s="1306"/>
      <c r="C1" s="1306"/>
      <c r="D1" s="1306"/>
      <c r="E1" s="1306"/>
      <c r="F1" s="1306"/>
      <c r="G1" s="1306"/>
      <c r="H1" s="974"/>
    </row>
    <row r="2" spans="1:8">
      <c r="A2" s="1329" t="s">
        <v>75</v>
      </c>
      <c r="B2" s="1329"/>
      <c r="C2" s="1329"/>
      <c r="D2" s="1329"/>
      <c r="E2" s="1329"/>
      <c r="F2" s="1329"/>
      <c r="G2" s="1329"/>
      <c r="H2" s="980"/>
    </row>
    <row r="3" spans="1:8" ht="27" customHeight="1">
      <c r="A3" s="1286" t="s">
        <v>410</v>
      </c>
      <c r="B3" s="1286"/>
      <c r="C3" s="1286"/>
      <c r="D3" s="1286"/>
      <c r="E3" s="1286"/>
      <c r="F3" s="1286"/>
      <c r="G3" s="1286"/>
      <c r="H3" s="973"/>
    </row>
    <row r="4" spans="1:8" ht="13.8">
      <c r="A4" s="26"/>
      <c r="B4" s="970"/>
      <c r="C4" s="970"/>
      <c r="D4" s="970"/>
      <c r="E4" s="970"/>
      <c r="F4" s="970"/>
      <c r="G4" s="970"/>
      <c r="H4" s="372"/>
    </row>
    <row r="5" spans="1:8">
      <c r="A5" s="26"/>
      <c r="B5" s="22"/>
      <c r="C5" s="22"/>
      <c r="D5" s="28"/>
      <c r="E5" s="29" t="s">
        <v>3</v>
      </c>
      <c r="F5" s="29" t="s">
        <v>4</v>
      </c>
      <c r="G5" s="29" t="s">
        <v>101</v>
      </c>
      <c r="H5" s="33"/>
    </row>
    <row r="6" spans="1:8">
      <c r="A6" s="26"/>
      <c r="B6" s="34" t="s">
        <v>331</v>
      </c>
      <c r="C6" s="22" t="s">
        <v>6</v>
      </c>
      <c r="D6" s="31" t="s">
        <v>44</v>
      </c>
      <c r="E6" s="24">
        <v>2100379</v>
      </c>
      <c r="F6" s="24">
        <v>747688</v>
      </c>
      <c r="G6" s="24">
        <f>SUM(E6:F6)</f>
        <v>2848067</v>
      </c>
      <c r="H6" s="31"/>
    </row>
    <row r="7" spans="1:8">
      <c r="A7" s="26"/>
      <c r="B7" s="34" t="s">
        <v>310</v>
      </c>
      <c r="C7" s="22" t="s">
        <v>309</v>
      </c>
      <c r="D7" s="31" t="s">
        <v>326</v>
      </c>
      <c r="E7" s="24">
        <v>3000</v>
      </c>
      <c r="F7" s="24">
        <v>60266</v>
      </c>
      <c r="G7" s="24">
        <f>SUM(E7:F7)</f>
        <v>63266</v>
      </c>
      <c r="H7" s="31"/>
    </row>
    <row r="8" spans="1:8">
      <c r="A8" s="26"/>
      <c r="B8" s="34" t="s">
        <v>311</v>
      </c>
      <c r="C8" s="22" t="s">
        <v>402</v>
      </c>
      <c r="D8" s="31" t="s">
        <v>326</v>
      </c>
      <c r="E8" s="24" t="s">
        <v>88</v>
      </c>
      <c r="F8" s="24">
        <v>45445</v>
      </c>
      <c r="G8" s="24">
        <f>SUM(E8:F8)</f>
        <v>45445</v>
      </c>
      <c r="H8" s="31"/>
    </row>
    <row r="9" spans="1:8">
      <c r="A9" s="26"/>
      <c r="B9" s="34"/>
      <c r="C9" s="22"/>
      <c r="D9" s="31"/>
      <c r="E9" s="24"/>
      <c r="F9" s="24"/>
      <c r="G9" s="24"/>
      <c r="H9" s="31"/>
    </row>
    <row r="10" spans="1:8" ht="14.4" customHeight="1">
      <c r="A10" s="26"/>
      <c r="B10" s="30" t="s">
        <v>330</v>
      </c>
      <c r="C10" s="32" t="s">
        <v>8</v>
      </c>
      <c r="D10" s="33"/>
      <c r="E10" s="25"/>
      <c r="F10" s="25"/>
      <c r="G10" s="25"/>
      <c r="H10" s="33"/>
    </row>
    <row r="11" spans="1:8" ht="14.4" customHeight="1">
      <c r="A11" s="26"/>
      <c r="B11" s="30"/>
      <c r="C11" s="32" t="s">
        <v>97</v>
      </c>
      <c r="D11" s="33" t="s">
        <v>44</v>
      </c>
      <c r="E11" s="399">
        <f>G42</f>
        <v>47720</v>
      </c>
      <c r="F11" s="167">
        <v>0</v>
      </c>
      <c r="G11" s="25">
        <f>SUM(E11:F11)</f>
        <v>47720</v>
      </c>
      <c r="H11" s="33"/>
    </row>
    <row r="12" spans="1:8" ht="14.4" customHeight="1">
      <c r="A12" s="26"/>
      <c r="B12" s="34" t="s">
        <v>43</v>
      </c>
      <c r="C12" s="22" t="s">
        <v>312</v>
      </c>
      <c r="D12" s="35" t="s">
        <v>44</v>
      </c>
      <c r="E12" s="36">
        <f>SUM(E6:E11)</f>
        <v>2151099</v>
      </c>
      <c r="F12" s="36">
        <f>SUM(F6:F11)</f>
        <v>853399</v>
      </c>
      <c r="G12" s="36">
        <f>SUM(E12:F12)</f>
        <v>3004498</v>
      </c>
      <c r="H12" s="31"/>
    </row>
    <row r="13" spans="1:8">
      <c r="A13" s="26"/>
      <c r="B13" s="30"/>
      <c r="C13" s="22"/>
      <c r="D13" s="23"/>
      <c r="E13" s="23"/>
      <c r="F13" s="31"/>
      <c r="G13" s="23"/>
      <c r="H13" s="31"/>
    </row>
    <row r="14" spans="1:8">
      <c r="A14" s="26"/>
      <c r="B14" s="34" t="s">
        <v>397</v>
      </c>
      <c r="C14" s="22" t="s">
        <v>21</v>
      </c>
      <c r="D14" s="22"/>
      <c r="E14" s="22"/>
      <c r="F14" s="37"/>
      <c r="G14" s="22"/>
      <c r="H14" s="37"/>
    </row>
    <row r="15" spans="1:8" s="1" customFormat="1">
      <c r="A15" s="24"/>
      <c r="B15" s="388"/>
      <c r="C15" s="388"/>
      <c r="D15" s="388"/>
      <c r="E15" s="388"/>
      <c r="F15" s="388"/>
      <c r="G15" s="388"/>
      <c r="H15" s="373"/>
    </row>
    <row r="16" spans="1:8" s="1" customFormat="1" ht="13.8" thickBot="1">
      <c r="A16" s="38"/>
      <c r="B16" s="971"/>
      <c r="C16" s="971"/>
      <c r="D16" s="971"/>
      <c r="E16" s="971"/>
      <c r="F16" s="971"/>
      <c r="G16" s="971" t="s">
        <v>89</v>
      </c>
      <c r="H16" s="373"/>
    </row>
    <row r="17" spans="1:8" s="1" customFormat="1" ht="14.4" thickTop="1" thickBot="1">
      <c r="A17" s="38"/>
      <c r="B17" s="203"/>
      <c r="C17" s="203" t="s">
        <v>22</v>
      </c>
      <c r="D17" s="203"/>
      <c r="E17" s="203" t="s">
        <v>45</v>
      </c>
      <c r="F17" s="203" t="s">
        <v>103</v>
      </c>
      <c r="G17" s="39" t="s">
        <v>101</v>
      </c>
      <c r="H17" s="33"/>
    </row>
    <row r="18" spans="1:8" ht="13.8" thickTop="1">
      <c r="C18" s="103" t="s">
        <v>47</v>
      </c>
    </row>
    <row r="19" spans="1:8">
      <c r="A19" s="972" t="s">
        <v>48</v>
      </c>
      <c r="B19" s="77">
        <v>2801</v>
      </c>
      <c r="C19" s="78" t="s">
        <v>377</v>
      </c>
    </row>
    <row r="20" spans="1:8">
      <c r="A20" s="972"/>
      <c r="B20" s="92">
        <v>5</v>
      </c>
      <c r="C20" s="623" t="s">
        <v>30</v>
      </c>
    </row>
    <row r="21" spans="1:8">
      <c r="A21" s="972"/>
      <c r="B21" s="586">
        <v>5.8</v>
      </c>
      <c r="C21" s="78" t="s">
        <v>15</v>
      </c>
    </row>
    <row r="22" spans="1:8">
      <c r="A22" s="972"/>
      <c r="B22" s="72">
        <v>63</v>
      </c>
      <c r="C22" s="623" t="s">
        <v>105</v>
      </c>
    </row>
    <row r="23" spans="1:8">
      <c r="A23" s="972"/>
      <c r="B23" s="92">
        <v>45</v>
      </c>
      <c r="C23" s="623" t="s">
        <v>10</v>
      </c>
    </row>
    <row r="24" spans="1:8" ht="26.4">
      <c r="A24" s="972"/>
      <c r="B24" s="96" t="s">
        <v>378</v>
      </c>
      <c r="C24" s="623" t="s">
        <v>379</v>
      </c>
      <c r="D24" s="615"/>
      <c r="E24" s="615">
        <f>18000+18720</f>
        <v>36720</v>
      </c>
      <c r="F24" s="654">
        <v>0</v>
      </c>
      <c r="G24" s="616">
        <f t="shared" ref="G24" si="0">SUM(E24:F24)</f>
        <v>36720</v>
      </c>
      <c r="H24" s="978" t="s">
        <v>165</v>
      </c>
    </row>
    <row r="25" spans="1:8">
      <c r="A25" s="972" t="s">
        <v>43</v>
      </c>
      <c r="B25" s="92">
        <v>45</v>
      </c>
      <c r="C25" s="623" t="s">
        <v>10</v>
      </c>
      <c r="D25" s="615"/>
      <c r="E25" s="615">
        <f>SUM(E24:E24)</f>
        <v>36720</v>
      </c>
      <c r="F25" s="654">
        <f>SUM(F24:F24)</f>
        <v>0</v>
      </c>
      <c r="G25" s="616">
        <f>SUM(G24:G24)</f>
        <v>36720</v>
      </c>
    </row>
    <row r="26" spans="1:8">
      <c r="A26" s="972"/>
      <c r="B26" s="96"/>
      <c r="C26" s="623"/>
      <c r="F26" s="845"/>
    </row>
    <row r="27" spans="1:8">
      <c r="A27" s="972"/>
      <c r="B27" s="79">
        <v>46</v>
      </c>
      <c r="C27" s="623" t="s">
        <v>11</v>
      </c>
      <c r="F27" s="845"/>
    </row>
    <row r="28" spans="1:8" ht="26.4">
      <c r="A28" s="972"/>
      <c r="B28" s="96" t="s">
        <v>380</v>
      </c>
      <c r="C28" s="623" t="s">
        <v>381</v>
      </c>
      <c r="D28" s="615"/>
      <c r="E28" s="615">
        <v>1000</v>
      </c>
      <c r="F28" s="654">
        <v>0</v>
      </c>
      <c r="G28" s="616">
        <f>SUM(E28:F28)</f>
        <v>1000</v>
      </c>
      <c r="H28" s="978" t="s">
        <v>166</v>
      </c>
    </row>
    <row r="29" spans="1:8">
      <c r="A29" s="972" t="s">
        <v>43</v>
      </c>
      <c r="B29" s="79">
        <v>46</v>
      </c>
      <c r="C29" s="623" t="s">
        <v>11</v>
      </c>
      <c r="D29" s="615"/>
      <c r="E29" s="615">
        <f t="shared" ref="E29" si="1">E28</f>
        <v>1000</v>
      </c>
      <c r="F29" s="654">
        <f>F28</f>
        <v>0</v>
      </c>
      <c r="G29" s="616">
        <f t="shared" ref="G29" si="2">G28</f>
        <v>1000</v>
      </c>
    </row>
    <row r="30" spans="1:8">
      <c r="A30" s="972"/>
      <c r="B30" s="96"/>
      <c r="C30" s="623"/>
      <c r="F30" s="845"/>
    </row>
    <row r="31" spans="1:8">
      <c r="A31" s="972"/>
      <c r="B31" s="79">
        <v>47</v>
      </c>
      <c r="C31" s="623" t="s">
        <v>12</v>
      </c>
      <c r="F31" s="845"/>
    </row>
    <row r="32" spans="1:8" ht="26.4">
      <c r="A32" s="972"/>
      <c r="B32" s="96" t="s">
        <v>382</v>
      </c>
      <c r="C32" s="623" t="s">
        <v>383</v>
      </c>
      <c r="D32" s="615"/>
      <c r="E32" s="615">
        <v>4000</v>
      </c>
      <c r="F32" s="654">
        <v>0</v>
      </c>
      <c r="G32" s="616">
        <f>SUM(E32:F32)</f>
        <v>4000</v>
      </c>
      <c r="H32" s="978" t="s">
        <v>166</v>
      </c>
    </row>
    <row r="33" spans="1:8">
      <c r="A33" s="972" t="s">
        <v>43</v>
      </c>
      <c r="B33" s="79">
        <v>47</v>
      </c>
      <c r="C33" s="623" t="s">
        <v>12</v>
      </c>
      <c r="D33" s="615"/>
      <c r="E33" s="615">
        <f>SUM(E32:E32)</f>
        <v>4000</v>
      </c>
      <c r="F33" s="654">
        <f>SUM(F32:F32)</f>
        <v>0</v>
      </c>
      <c r="G33" s="616">
        <f>SUM(G32:G32)</f>
        <v>4000</v>
      </c>
    </row>
    <row r="34" spans="1:8">
      <c r="A34" s="972"/>
      <c r="B34" s="96"/>
      <c r="C34" s="623"/>
      <c r="F34" s="845"/>
    </row>
    <row r="35" spans="1:8">
      <c r="A35" s="972"/>
      <c r="B35" s="79">
        <v>48</v>
      </c>
      <c r="C35" s="623" t="s">
        <v>13</v>
      </c>
      <c r="F35" s="845"/>
    </row>
    <row r="36" spans="1:8" ht="26.4">
      <c r="A36" s="972"/>
      <c r="B36" s="96" t="s">
        <v>384</v>
      </c>
      <c r="C36" s="623" t="s">
        <v>385</v>
      </c>
      <c r="D36" s="615"/>
      <c r="E36" s="615">
        <v>6000</v>
      </c>
      <c r="F36" s="654">
        <v>0</v>
      </c>
      <c r="G36" s="616">
        <f>SUM(E36:F36)</f>
        <v>6000</v>
      </c>
      <c r="H36" s="978" t="s">
        <v>166</v>
      </c>
    </row>
    <row r="37" spans="1:8">
      <c r="A37" s="972" t="s">
        <v>43</v>
      </c>
      <c r="B37" s="79">
        <v>48</v>
      </c>
      <c r="C37" s="623" t="s">
        <v>13</v>
      </c>
      <c r="D37" s="615"/>
      <c r="E37" s="615">
        <f>SUM(E36:E36)</f>
        <v>6000</v>
      </c>
      <c r="F37" s="654">
        <f>SUM(F36:F36)</f>
        <v>0</v>
      </c>
      <c r="G37" s="616">
        <f>SUM(G36:G36)</f>
        <v>6000</v>
      </c>
    </row>
    <row r="38" spans="1:8">
      <c r="A38" s="972" t="s">
        <v>43</v>
      </c>
      <c r="B38" s="72">
        <v>63</v>
      </c>
      <c r="C38" s="623" t="s">
        <v>105</v>
      </c>
      <c r="D38" s="615"/>
      <c r="E38" s="615">
        <f>E37+E33+E28+E25</f>
        <v>47720</v>
      </c>
      <c r="F38" s="654">
        <f>F37+F33+F28+F25</f>
        <v>0</v>
      </c>
      <c r="G38" s="616">
        <f>G37+G33+G28+G25</f>
        <v>47720</v>
      </c>
    </row>
    <row r="39" spans="1:8">
      <c r="A39" s="972" t="s">
        <v>43</v>
      </c>
      <c r="B39" s="586">
        <v>5.8</v>
      </c>
      <c r="C39" s="78" t="s">
        <v>15</v>
      </c>
      <c r="D39" s="615"/>
      <c r="E39" s="615">
        <f t="shared" ref="E39:G40" si="3">E38</f>
        <v>47720</v>
      </c>
      <c r="F39" s="654">
        <f t="shared" si="3"/>
        <v>0</v>
      </c>
      <c r="G39" s="616">
        <f t="shared" si="3"/>
        <v>47720</v>
      </c>
    </row>
    <row r="40" spans="1:8">
      <c r="A40" s="972" t="s">
        <v>43</v>
      </c>
      <c r="B40" s="92">
        <v>5</v>
      </c>
      <c r="C40" s="623" t="s">
        <v>30</v>
      </c>
      <c r="D40" s="615"/>
      <c r="E40" s="615">
        <f t="shared" si="3"/>
        <v>47720</v>
      </c>
      <c r="F40" s="654">
        <f t="shared" si="3"/>
        <v>0</v>
      </c>
      <c r="G40" s="616">
        <f t="shared" si="3"/>
        <v>47720</v>
      </c>
    </row>
    <row r="41" spans="1:8">
      <c r="A41" s="80" t="s">
        <v>43</v>
      </c>
      <c r="B41" s="90">
        <v>2801</v>
      </c>
      <c r="C41" s="85" t="s">
        <v>377</v>
      </c>
      <c r="E41" s="83">
        <f>E40</f>
        <v>47720</v>
      </c>
      <c r="F41" s="845">
        <f t="shared" ref="F41:G41" si="4">F40</f>
        <v>0</v>
      </c>
      <c r="G41" s="83">
        <f t="shared" si="4"/>
        <v>47720</v>
      </c>
    </row>
    <row r="42" spans="1:8">
      <c r="A42" s="80" t="s">
        <v>43</v>
      </c>
      <c r="B42" s="489"/>
      <c r="C42" s="85" t="s">
        <v>47</v>
      </c>
      <c r="D42" s="540"/>
      <c r="E42" s="540">
        <f>E41</f>
        <v>47720</v>
      </c>
      <c r="F42" s="849">
        <f t="shared" ref="F42:G42" si="5">F41</f>
        <v>0</v>
      </c>
      <c r="G42" s="540">
        <f t="shared" si="5"/>
        <v>47720</v>
      </c>
    </row>
    <row r="43" spans="1:8">
      <c r="A43" s="87" t="s">
        <v>43</v>
      </c>
      <c r="B43" s="95"/>
      <c r="C43" s="88" t="s">
        <v>44</v>
      </c>
      <c r="D43" s="540"/>
      <c r="E43" s="540">
        <f>E42</f>
        <v>47720</v>
      </c>
      <c r="F43" s="849">
        <f t="shared" ref="F43:G43" si="6">F42</f>
        <v>0</v>
      </c>
      <c r="G43" s="540">
        <f t="shared" si="6"/>
        <v>47720</v>
      </c>
    </row>
    <row r="44" spans="1:8" ht="13.95" customHeight="1">
      <c r="A44" s="602" t="s">
        <v>448</v>
      </c>
      <c r="B44" s="70"/>
      <c r="C44" s="78"/>
    </row>
    <row r="45" spans="1:8" ht="28.2" customHeight="1">
      <c r="A45" s="837" t="s">
        <v>165</v>
      </c>
      <c r="B45" s="1287" t="s">
        <v>672</v>
      </c>
      <c r="C45" s="1287"/>
      <c r="D45" s="1287"/>
      <c r="E45" s="1287"/>
      <c r="F45" s="1287"/>
      <c r="G45" s="1287"/>
    </row>
    <row r="46" spans="1:8" ht="13.2" customHeight="1">
      <c r="A46" s="837" t="s">
        <v>450</v>
      </c>
      <c r="B46" s="605" t="s">
        <v>449</v>
      </c>
      <c r="C46" s="968"/>
      <c r="D46" s="968"/>
      <c r="E46" s="968"/>
      <c r="F46" s="968"/>
      <c r="G46" s="968"/>
    </row>
    <row r="47" spans="1:8" ht="13.2" customHeight="1">
      <c r="A47" s="835"/>
      <c r="B47" s="70"/>
      <c r="C47" s="968"/>
      <c r="D47" s="968"/>
      <c r="E47" s="968"/>
      <c r="F47" s="968"/>
      <c r="G47" s="968"/>
    </row>
    <row r="48" spans="1:8" ht="13.2" customHeight="1">
      <c r="A48" s="835"/>
      <c r="B48" s="70"/>
      <c r="C48" s="828"/>
      <c r="D48" s="828"/>
      <c r="E48" s="828"/>
      <c r="F48" s="828"/>
      <c r="G48" s="828"/>
    </row>
    <row r="49" spans="1:8" ht="15" customHeight="1">
      <c r="A49" s="968"/>
      <c r="B49" s="828"/>
      <c r="C49" s="828"/>
      <c r="D49" s="828"/>
      <c r="E49" s="828"/>
      <c r="F49" s="828"/>
      <c r="G49" s="828"/>
    </row>
    <row r="50" spans="1:8">
      <c r="A50" s="972"/>
      <c r="B50" s="72"/>
      <c r="C50" s="78"/>
    </row>
    <row r="52" spans="1:8">
      <c r="C52" s="665"/>
      <c r="D52" s="94"/>
      <c r="E52" s="94"/>
      <c r="F52" s="89"/>
      <c r="G52" s="89"/>
      <c r="H52" s="920"/>
    </row>
    <row r="53" spans="1:8">
      <c r="C53" s="665"/>
      <c r="D53" s="991"/>
      <c r="E53" s="991"/>
      <c r="F53" s="991"/>
      <c r="G53" s="382"/>
      <c r="H53" s="920"/>
    </row>
    <row r="54" spans="1:8">
      <c r="C54" s="665"/>
      <c r="D54" s="94"/>
      <c r="E54" s="94"/>
      <c r="F54" s="89"/>
      <c r="G54" s="89"/>
      <c r="H54" s="920"/>
    </row>
  </sheetData>
  <autoFilter ref="A17:H17">
    <filterColumn colId="7"/>
  </autoFilter>
  <customSheetViews>
    <customSheetView guid="{C5F44875-2256-4473-BD8B-FE5F322CC657}" showPageBreaks="1" printArea="1" showAutoFilter="1" hiddenRows="1" view="pageBreakPreview" topLeftCell="A150">
      <selection activeCell="E22" sqref="E22:F22 E25:F25 E28:F28 E31:F31 E34:F34 E37:F37 E42:F42 E45:F45 E48:F48 E51:F51 E54:F54 E57:F57 E60:F60 E63:F63 E74:F74 E77:F77 E80:F80 E83:F83 E86:F86 E89:F89 E94:F94 E97:F97 E100:F100 E103:F103 E106:F106 E109:F109 E112:F112 E115:F115 E125:F125 E130:F130 E135:F135 E138:F138 E141:F141 E143:F143 E146:F146 E149:F149 E152:F152 E155:F155 E158:F158 E161:F161 E164:F164 E167:F167 E174:F174 E178:F178 E187:F195 E199:F199 E203:F204 E208:F209 E217:F223 E227:F229 E233:F235 E239:F241 E245:F245 E249:F251 E255:F255 E260:F261 E270:F270 E283:F283 E287:F287 E291:F291 E295:F295 E299:F299 E303:F303 E307:F307 E311:F311 E315:F315 E319:F319 E323:F323 E327:F327 E331:F331 E337:F337 E341:F341 E345:F345 E349:F349 E353:F353 E357:F357 E361:F361 E365:F365 E369:F369 E373:F373 E378:F378 E387:F387 E391:F391 E395:F395 E399:F399 E403:F403 E407:F407 E411:F411 E415:F415 E419:F419 E422:F422 E425:F425 E428:F428 E431:F431 E434:F434 E437:F437 E440:F440 E445:F445 E448:F448 E451:F451 E454:F454 E457:F457 E460:F460 E463:F463 E466:F466 E469:F469 E474:F474 E479:F479 E483:F483 E487:F487 E491:F491 E495:F495 E499:F499 E503:F503 F507 E507:E508 E511:F511 E515:F515 E519:F519 E523:F523 E527:F527 E531:F531 E535:F535 E539:F539 E542:F542 E545:F545 E548:F548 E551:F551 E554:F554 E557:F557 E560:F560 E563:F563 E571:F571 E575:F575 E582:F583"/>
      <rowBreaks count="2" manualBreakCount="2">
        <brk id="37" max="7" man="1"/>
        <brk id="54" max="7" man="1"/>
      </rowBreaks>
      <pageMargins left="0.78740157480314965" right="0.78740157480314965" top="0.78740157480314965" bottom="4.1338582677165361" header="0.51181102362204722" footer="3.5433070866141736"/>
      <printOptions horizontalCentered="1"/>
      <pageSetup paperSize="9" scale="95" firstPageNumber="44" orientation="portrait" blackAndWhite="1" useFirstPageNumber="1" r:id="rId1"/>
      <headerFooter alignWithMargins="0">
        <oddHeader xml:space="preserve">&amp;C   </oddHeader>
        <oddFooter>&amp;C&amp;"Times New Roman,Bold"&amp;P</oddFooter>
      </headerFooter>
      <autoFilter ref="A15:R15">
        <filterColumn colId="7"/>
      </autoFilter>
    </customSheetView>
    <customSheetView guid="{A48B2B02-857B-4E03-8EC3-B83BCD408191}" showPageBreaks="1" printArea="1" showAutoFilter="1" hiddenRows="1" view="pageBreakPreview" topLeftCell="A150">
      <selection activeCell="E22" sqref="E22:F22 E25:F25 E28:F28 E31:F31 E34:F34 E37:F37 E42:F42 E45:F45 E48:F48 E51:F51 E54:F54 E57:F57 E60:F60 E63:F63 E74:F74 E77:F77 E80:F80 E83:F83 E86:F86 E89:F89 E94:F94 E97:F97 E100:F100 E103:F103 E106:F106 E109:F109 E112:F112 E115:F115 E125:F125 E130:F130 E135:F135 E138:F138 E141:F141 E143:F143 E146:F146 E149:F149 E152:F152 E155:F155 E158:F158 E161:F161 E164:F164 E167:F167 E174:F174 E178:F178 E187:F195 E199:F199 E203:F204 E208:F209 E217:F223 E227:F229 E233:F235 E239:F241 E245:F245 E249:F251 E255:F255 E260:F261 E270:F270 E283:F283 E287:F287 E291:F291 E295:F295 E299:F299 E303:F303 E307:F307 E311:F311 E315:F315 E319:F319 E323:F323 E327:F327 E331:F331 E337:F337 E341:F341 E345:F345 E349:F349 E353:F353 E357:F357 E361:F361 E365:F365 E369:F369 E373:F373 E378:F378 E387:F387 E391:F391 E395:F395 E399:F399 E403:F403 E407:F407 E411:F411 E415:F415 E419:F419 E422:F422 E425:F425 E428:F428 E431:F431 E434:F434 E437:F437 E440:F440 E445:F445 E448:F448 E451:F451 E454:F454 E457:F457 E460:F460 E463:F463 E466:F466 E469:F469 E474:F474 E479:F479 E483:F483 E487:F487 E491:F491 E495:F495 E499:F499 E503:F503 F507 E507:E508 E511:F511 E515:F515 E519:F519 E523:F523 E527:F527 E531:F531 E535:F535 E539:F539 E542:F542 E545:F545 E548:F548 E551:F551 E554:F554 E557:F557 E560:F560 E563:F563 E571:F571 E575:F575 E582:F583"/>
      <rowBreaks count="2" manualBreakCount="2">
        <brk id="37" max="7" man="1"/>
        <brk id="54" max="7" man="1"/>
      </rowBreaks>
      <pageMargins left="0.78740157480314965" right="0.78740157480314965" top="0.78740157480314965" bottom="4.1338582677165361" header="0.51181102362204722" footer="3.5433070866141736"/>
      <printOptions horizontalCentered="1"/>
      <pageSetup paperSize="9" scale="95" firstPageNumber="44" orientation="portrait" blackAndWhite="1" useFirstPageNumber="1" r:id="rId2"/>
      <headerFooter alignWithMargins="0">
        <oddHeader xml:space="preserve">&amp;C   </oddHeader>
        <oddFooter>&amp;C&amp;"Times New Roman,Bold"&amp;P</oddFooter>
      </headerFooter>
      <autoFilter ref="A15:R15">
        <filterColumn colId="7"/>
      </autoFilter>
    </customSheetView>
  </customSheetViews>
  <mergeCells count="4">
    <mergeCell ref="B45:G45"/>
    <mergeCell ref="A1:G1"/>
    <mergeCell ref="A2:G2"/>
    <mergeCell ref="A3:G3"/>
  </mergeCells>
  <printOptions horizontalCentered="1"/>
  <pageMargins left="0.6692913385826772" right="0.6692913385826772" top="0.6692913385826772" bottom="3.7401574803149606" header="0.51181102362204722" footer="3.1496062992125986"/>
  <pageSetup paperSize="9" scale="90" firstPageNumber="31" orientation="portrait" blackAndWhite="1" useFirstPageNumber="1" r:id="rId3"/>
  <headerFooter alignWithMargins="0">
    <oddHeader xml:space="preserve">&amp;C   </oddHeader>
    <oddFooter>&amp;C&amp;"Times New Roman,Bold"&amp;P</oddFooter>
  </headerFooter>
</worksheet>
</file>

<file path=xl/worksheets/sheet23.xml><?xml version="1.0" encoding="utf-8"?>
<worksheet xmlns="http://schemas.openxmlformats.org/spreadsheetml/2006/main" xmlns:r="http://schemas.openxmlformats.org/officeDocument/2006/relationships">
  <sheetPr syncVertical="1" syncRef="A1" transitionEvaluation="1">
    <tabColor rgb="FF00B050"/>
  </sheetPr>
  <dimension ref="A1:I51"/>
  <sheetViews>
    <sheetView tabSelected="1" view="pageBreakPreview" zoomScaleSheetLayoutView="100" workbookViewId="0">
      <selection activeCell="J42" sqref="J42"/>
    </sheetView>
  </sheetViews>
  <sheetFormatPr defaultColWidth="11" defaultRowHeight="13.2"/>
  <cols>
    <col min="1" max="1" width="6.44140625" style="68" customWidth="1"/>
    <col min="2" max="2" width="8.109375" style="43" customWidth="1"/>
    <col min="3" max="3" width="38.6640625" style="7" customWidth="1"/>
    <col min="4" max="4" width="8.109375" style="8" customWidth="1"/>
    <col min="5" max="5" width="10.33203125" style="8" customWidth="1"/>
    <col min="6" max="6" width="10.33203125" style="7" customWidth="1"/>
    <col min="7" max="7" width="9.44140625" style="7" customWidth="1"/>
    <col min="8" max="8" width="3.6640625" style="7" customWidth="1"/>
    <col min="9" max="16384" width="11" style="7"/>
  </cols>
  <sheetData>
    <row r="1" spans="1:8" s="444" customFormat="1" ht="15" customHeight="1">
      <c r="A1" s="1285" t="s">
        <v>711</v>
      </c>
      <c r="B1" s="1285"/>
      <c r="C1" s="1285"/>
      <c r="D1" s="1285"/>
      <c r="E1" s="1285"/>
      <c r="F1" s="1285"/>
      <c r="G1" s="1285"/>
      <c r="H1" s="1268"/>
    </row>
    <row r="2" spans="1:8" s="444" customFormat="1" ht="15" customHeight="1">
      <c r="A2" s="1285" t="s">
        <v>712</v>
      </c>
      <c r="B2" s="1285"/>
      <c r="C2" s="1285"/>
      <c r="D2" s="1285"/>
      <c r="E2" s="1285"/>
      <c r="F2" s="1285"/>
      <c r="G2" s="1285"/>
      <c r="H2" s="1268"/>
    </row>
    <row r="3" spans="1:8" ht="28.2" customHeight="1">
      <c r="A3" s="1286" t="s">
        <v>713</v>
      </c>
      <c r="B3" s="1286"/>
      <c r="C3" s="1286"/>
      <c r="D3" s="1286"/>
      <c r="E3" s="1286"/>
      <c r="F3" s="1286"/>
      <c r="G3" s="1286"/>
      <c r="H3" s="1265"/>
    </row>
    <row r="4" spans="1:8" ht="13.8">
      <c r="A4" s="26"/>
      <c r="B4" s="1266"/>
      <c r="C4" s="1266"/>
      <c r="D4" s="1266"/>
      <c r="E4" s="1266"/>
      <c r="F4" s="1266"/>
      <c r="G4" s="1266"/>
      <c r="H4" s="1266"/>
    </row>
    <row r="5" spans="1:8">
      <c r="A5" s="26"/>
      <c r="B5" s="22"/>
      <c r="C5" s="22"/>
      <c r="D5" s="28"/>
      <c r="E5" s="29" t="s">
        <v>3</v>
      </c>
      <c r="F5" s="29" t="s">
        <v>4</v>
      </c>
      <c r="G5" s="29" t="s">
        <v>101</v>
      </c>
      <c r="H5" s="25"/>
    </row>
    <row r="6" spans="1:8" s="444" customFormat="1" ht="14.4" customHeight="1">
      <c r="A6" s="462"/>
      <c r="B6" s="975" t="s">
        <v>5</v>
      </c>
      <c r="C6" s="639" t="s">
        <v>6</v>
      </c>
      <c r="D6" s="625" t="s">
        <v>44</v>
      </c>
      <c r="E6" s="537">
        <v>304235</v>
      </c>
      <c r="F6" s="537">
        <v>1086271</v>
      </c>
      <c r="G6" s="537">
        <f>SUM(E6:F6)</f>
        <v>1390506</v>
      </c>
      <c r="H6" s="537"/>
    </row>
    <row r="7" spans="1:8" s="444" customFormat="1" ht="14.4" customHeight="1">
      <c r="A7" s="462"/>
      <c r="B7" s="975" t="s">
        <v>7</v>
      </c>
      <c r="C7" s="639" t="s">
        <v>309</v>
      </c>
      <c r="D7" s="625" t="s">
        <v>326</v>
      </c>
      <c r="E7" s="537" t="s">
        <v>88</v>
      </c>
      <c r="F7" s="537">
        <v>4154</v>
      </c>
      <c r="G7" s="537">
        <f>SUM(E7:F7)</f>
        <v>4154</v>
      </c>
      <c r="H7" s="537"/>
    </row>
    <row r="8" spans="1:8" ht="12" customHeight="1">
      <c r="A8" s="26"/>
      <c r="B8" s="34" t="s">
        <v>311</v>
      </c>
      <c r="C8" s="22" t="s">
        <v>402</v>
      </c>
      <c r="D8" s="31" t="s">
        <v>326</v>
      </c>
      <c r="E8" s="24" t="s">
        <v>88</v>
      </c>
      <c r="F8" s="24">
        <v>4500</v>
      </c>
      <c r="G8" s="24">
        <f>SUM(E8:F8)</f>
        <v>4500</v>
      </c>
      <c r="H8" s="24"/>
    </row>
    <row r="9" spans="1:8" ht="12" customHeight="1">
      <c r="A9" s="26"/>
      <c r="B9" s="34"/>
      <c r="C9" s="22"/>
      <c r="D9" s="31"/>
      <c r="E9" s="24"/>
      <c r="F9" s="24"/>
      <c r="G9" s="24"/>
      <c r="H9" s="24"/>
    </row>
    <row r="10" spans="1:8" s="444" customFormat="1" ht="14.4" customHeight="1">
      <c r="A10" s="462"/>
      <c r="B10" s="636" t="s">
        <v>330</v>
      </c>
      <c r="C10" s="637" t="s">
        <v>8</v>
      </c>
      <c r="D10" s="638"/>
      <c r="E10" s="634"/>
      <c r="F10" s="634"/>
      <c r="G10" s="634"/>
      <c r="H10" s="634"/>
    </row>
    <row r="11" spans="1:8" s="444" customFormat="1" ht="14.4" customHeight="1">
      <c r="A11" s="462"/>
      <c r="B11" s="636"/>
      <c r="C11" s="637" t="s">
        <v>97</v>
      </c>
      <c r="D11" s="638" t="s">
        <v>44</v>
      </c>
      <c r="E11" s="1269">
        <f>G31</f>
        <v>31100</v>
      </c>
      <c r="F11" s="755">
        <f>G43</f>
        <v>600</v>
      </c>
      <c r="G11" s="1269">
        <f>SUM(E11:F11)</f>
        <v>31700</v>
      </c>
      <c r="H11" s="634"/>
    </row>
    <row r="12" spans="1:8" s="444" customFormat="1" ht="15" customHeight="1">
      <c r="A12" s="462"/>
      <c r="B12" s="975" t="s">
        <v>43</v>
      </c>
      <c r="C12" s="639" t="s">
        <v>312</v>
      </c>
      <c r="D12" s="463" t="s">
        <v>44</v>
      </c>
      <c r="E12" s="464">
        <f>SUM(E6:E11)</f>
        <v>335335</v>
      </c>
      <c r="F12" s="464">
        <f>SUM(F6:F11)</f>
        <v>1095525</v>
      </c>
      <c r="G12" s="464">
        <f>SUM(E12:F12)</f>
        <v>1430860</v>
      </c>
      <c r="H12" s="537"/>
    </row>
    <row r="13" spans="1:8">
      <c r="A13" s="26"/>
      <c r="B13" s="30"/>
      <c r="C13" s="22"/>
      <c r="D13" s="23"/>
      <c r="E13" s="23"/>
      <c r="F13" s="31"/>
      <c r="G13" s="23"/>
      <c r="H13" s="23"/>
    </row>
    <row r="14" spans="1:8">
      <c r="A14" s="26"/>
      <c r="B14" s="34" t="s">
        <v>397</v>
      </c>
      <c r="C14" s="22" t="s">
        <v>21</v>
      </c>
      <c r="D14" s="22"/>
      <c r="E14" s="22"/>
      <c r="F14" s="37"/>
      <c r="G14" s="22"/>
      <c r="H14" s="22"/>
    </row>
    <row r="15" spans="1:8" s="1" customFormat="1" ht="12.6" customHeight="1">
      <c r="A15" s="24"/>
      <c r="B15" s="388"/>
      <c r="C15" s="388"/>
      <c r="D15" s="388"/>
      <c r="E15" s="388"/>
      <c r="F15" s="388"/>
      <c r="G15" s="388"/>
      <c r="H15" s="388"/>
    </row>
    <row r="16" spans="1:8" s="1" customFormat="1" ht="13.8" thickBot="1">
      <c r="A16" s="38"/>
      <c r="B16" s="1267"/>
      <c r="C16" s="1267"/>
      <c r="D16" s="1267"/>
      <c r="E16" s="1267"/>
      <c r="F16" s="1267"/>
      <c r="G16" s="1267" t="s">
        <v>89</v>
      </c>
      <c r="H16" s="388"/>
    </row>
    <row r="17" spans="1:8" s="1" customFormat="1" ht="14.4" thickTop="1" thickBot="1">
      <c r="A17" s="38"/>
      <c r="B17" s="203"/>
      <c r="C17" s="203" t="s">
        <v>22</v>
      </c>
      <c r="D17" s="203"/>
      <c r="E17" s="203"/>
      <c r="F17" s="203"/>
      <c r="G17" s="39" t="s">
        <v>101</v>
      </c>
      <c r="H17" s="25"/>
    </row>
    <row r="18" spans="1:8" ht="15" customHeight="1" thickTop="1">
      <c r="A18" s="1270"/>
      <c r="B18" s="1271"/>
      <c r="C18" s="539" t="s">
        <v>47</v>
      </c>
    </row>
    <row r="19" spans="1:8" ht="15" customHeight="1">
      <c r="A19" s="1272" t="s">
        <v>48</v>
      </c>
      <c r="B19" s="1273">
        <v>2215</v>
      </c>
      <c r="C19" s="309" t="s">
        <v>386</v>
      </c>
    </row>
    <row r="20" spans="1:8" ht="15" customHeight="1">
      <c r="A20" s="1272"/>
      <c r="B20" s="310">
        <v>1</v>
      </c>
      <c r="C20" s="311" t="s">
        <v>59</v>
      </c>
    </row>
    <row r="21" spans="1:8" ht="15" customHeight="1">
      <c r="A21" s="1272"/>
      <c r="B21" s="109">
        <v>1.0009999999999999</v>
      </c>
      <c r="C21" s="309" t="s">
        <v>49</v>
      </c>
    </row>
    <row r="22" spans="1:8" ht="15" customHeight="1">
      <c r="A22" s="1272"/>
      <c r="B22" s="139">
        <v>34</v>
      </c>
      <c r="C22" s="124" t="s">
        <v>714</v>
      </c>
    </row>
    <row r="23" spans="1:8" ht="15" customHeight="1">
      <c r="A23" s="1272"/>
      <c r="B23" s="139">
        <v>44</v>
      </c>
      <c r="C23" s="124" t="s">
        <v>51</v>
      </c>
    </row>
    <row r="24" spans="1:8" ht="15" customHeight="1">
      <c r="A24" s="1272"/>
      <c r="B24" s="1274" t="s">
        <v>715</v>
      </c>
      <c r="C24" s="311" t="s">
        <v>207</v>
      </c>
      <c r="E24" s="8">
        <v>21200</v>
      </c>
      <c r="F24" s="845">
        <v>0</v>
      </c>
      <c r="G24" s="7">
        <f t="shared" ref="G24:G25" si="0">SUM(E24:F24)</f>
        <v>21200</v>
      </c>
      <c r="H24" s="7" t="s">
        <v>165</v>
      </c>
    </row>
    <row r="25" spans="1:8" ht="15" customHeight="1">
      <c r="A25" s="1275"/>
      <c r="B25" s="1274" t="s">
        <v>716</v>
      </c>
      <c r="C25" s="311" t="s">
        <v>717</v>
      </c>
      <c r="D25" s="601"/>
      <c r="E25" s="601">
        <v>9900</v>
      </c>
      <c r="F25" s="654">
        <v>0</v>
      </c>
      <c r="G25" s="729">
        <f t="shared" si="0"/>
        <v>9900</v>
      </c>
      <c r="H25" s="7" t="s">
        <v>166</v>
      </c>
    </row>
    <row r="26" spans="1:8" ht="15" customHeight="1">
      <c r="A26" s="1272" t="s">
        <v>43</v>
      </c>
      <c r="B26" s="139">
        <v>44</v>
      </c>
      <c r="C26" s="124" t="s">
        <v>51</v>
      </c>
      <c r="D26" s="601"/>
      <c r="E26" s="601">
        <f>SUM(E24:E25)</f>
        <v>31100</v>
      </c>
      <c r="F26" s="654">
        <f>SUM(F24:F25)</f>
        <v>0</v>
      </c>
      <c r="G26" s="729">
        <f>SUM(G24:G25)</f>
        <v>31100</v>
      </c>
    </row>
    <row r="27" spans="1:8" ht="15" customHeight="1">
      <c r="A27" s="1272" t="s">
        <v>43</v>
      </c>
      <c r="B27" s="139">
        <v>34</v>
      </c>
      <c r="C27" s="124" t="s">
        <v>714</v>
      </c>
      <c r="D27" s="584"/>
      <c r="E27" s="584">
        <f>E26</f>
        <v>31100</v>
      </c>
      <c r="F27" s="849">
        <f t="shared" ref="F27:G27" si="1">F26</f>
        <v>0</v>
      </c>
      <c r="G27" s="584">
        <f t="shared" si="1"/>
        <v>31100</v>
      </c>
    </row>
    <row r="28" spans="1:8" ht="15" customHeight="1">
      <c r="A28" s="1272" t="s">
        <v>43</v>
      </c>
      <c r="B28" s="109">
        <v>1.0009999999999999</v>
      </c>
      <c r="C28" s="309" t="s">
        <v>49</v>
      </c>
      <c r="D28" s="584"/>
      <c r="E28" s="584">
        <f t="shared" ref="E28:G31" si="2">E27</f>
        <v>31100</v>
      </c>
      <c r="F28" s="849">
        <f t="shared" si="2"/>
        <v>0</v>
      </c>
      <c r="G28" s="157">
        <f>SUM(E28:F28)</f>
        <v>31100</v>
      </c>
    </row>
    <row r="29" spans="1:8" ht="15" customHeight="1">
      <c r="A29" s="1272" t="s">
        <v>43</v>
      </c>
      <c r="B29" s="310">
        <v>1</v>
      </c>
      <c r="C29" s="311" t="s">
        <v>59</v>
      </c>
      <c r="D29" s="584"/>
      <c r="E29" s="584">
        <f>E28</f>
        <v>31100</v>
      </c>
      <c r="F29" s="849">
        <f t="shared" si="2"/>
        <v>0</v>
      </c>
      <c r="G29" s="584">
        <f t="shared" si="2"/>
        <v>31100</v>
      </c>
    </row>
    <row r="30" spans="1:8" ht="15" customHeight="1">
      <c r="A30" s="1272" t="s">
        <v>43</v>
      </c>
      <c r="B30" s="1273">
        <v>2215</v>
      </c>
      <c r="C30" s="309" t="s">
        <v>386</v>
      </c>
      <c r="D30" s="584"/>
      <c r="E30" s="584">
        <f>E29</f>
        <v>31100</v>
      </c>
      <c r="F30" s="849">
        <f t="shared" si="2"/>
        <v>0</v>
      </c>
      <c r="G30" s="584">
        <f t="shared" si="2"/>
        <v>31100</v>
      </c>
    </row>
    <row r="31" spans="1:8" ht="15" customHeight="1">
      <c r="A31" s="1276" t="s">
        <v>43</v>
      </c>
      <c r="B31" s="1277"/>
      <c r="C31" s="582" t="s">
        <v>47</v>
      </c>
      <c r="D31" s="584"/>
      <c r="E31" s="584">
        <f>E30</f>
        <v>31100</v>
      </c>
      <c r="F31" s="849">
        <f t="shared" si="2"/>
        <v>0</v>
      </c>
      <c r="G31" s="584">
        <f t="shared" si="2"/>
        <v>31100</v>
      </c>
    </row>
    <row r="32" spans="1:8">
      <c r="A32" s="1272"/>
      <c r="B32" s="1278"/>
      <c r="C32" s="309"/>
    </row>
    <row r="33" spans="1:7" ht="15.45" customHeight="1">
      <c r="A33" s="1272"/>
      <c r="B33" s="1278"/>
      <c r="C33" s="309" t="s">
        <v>9</v>
      </c>
    </row>
    <row r="34" spans="1:7" ht="15.45" customHeight="1">
      <c r="A34" s="1272" t="s">
        <v>48</v>
      </c>
      <c r="B34" s="1273">
        <v>4215</v>
      </c>
      <c r="C34" s="309" t="s">
        <v>126</v>
      </c>
    </row>
    <row r="35" spans="1:7" ht="15.45" customHeight="1">
      <c r="A35" s="1272"/>
      <c r="B35" s="310">
        <v>1</v>
      </c>
      <c r="C35" s="311" t="s">
        <v>59</v>
      </c>
    </row>
    <row r="36" spans="1:7" ht="15.45" customHeight="1">
      <c r="A36" s="1272"/>
      <c r="B36" s="109">
        <v>1.101</v>
      </c>
      <c r="C36" s="309" t="s">
        <v>718</v>
      </c>
    </row>
    <row r="37" spans="1:7" ht="15.45" customHeight="1">
      <c r="A37" s="1272"/>
      <c r="B37" s="310">
        <v>63</v>
      </c>
      <c r="C37" s="311" t="s">
        <v>719</v>
      </c>
    </row>
    <row r="38" spans="1:7" ht="26.4">
      <c r="A38" s="1272"/>
      <c r="B38" s="310" t="s">
        <v>146</v>
      </c>
      <c r="C38" s="311" t="s">
        <v>720</v>
      </c>
      <c r="D38" s="601"/>
      <c r="E38" s="601">
        <v>600</v>
      </c>
      <c r="F38" s="597">
        <v>0</v>
      </c>
      <c r="G38" s="729">
        <f>SUM(E38:F38)</f>
        <v>600</v>
      </c>
    </row>
    <row r="39" spans="1:7" ht="15.45" customHeight="1">
      <c r="A39" s="1272" t="s">
        <v>43</v>
      </c>
      <c r="B39" s="310">
        <v>63</v>
      </c>
      <c r="C39" s="311" t="s">
        <v>719</v>
      </c>
      <c r="D39" s="601"/>
      <c r="E39" s="601">
        <f t="shared" ref="E39:G39" si="3">SUM(E38:E38)</f>
        <v>600</v>
      </c>
      <c r="F39" s="597">
        <f>SUM(F38:F38)</f>
        <v>0</v>
      </c>
      <c r="G39" s="729">
        <f t="shared" si="3"/>
        <v>600</v>
      </c>
    </row>
    <row r="40" spans="1:7" ht="15.45" customHeight="1">
      <c r="A40" s="1272" t="s">
        <v>43</v>
      </c>
      <c r="B40" s="109">
        <v>1.101</v>
      </c>
      <c r="C40" s="309" t="s">
        <v>718</v>
      </c>
      <c r="D40" s="601"/>
      <c r="E40" s="601">
        <f>E39</f>
        <v>600</v>
      </c>
      <c r="F40" s="597">
        <f t="shared" ref="F40:G42" si="4">F39</f>
        <v>0</v>
      </c>
      <c r="G40" s="601">
        <f t="shared" si="4"/>
        <v>600</v>
      </c>
    </row>
    <row r="41" spans="1:7" ht="15.45" customHeight="1">
      <c r="A41" s="1279" t="s">
        <v>43</v>
      </c>
      <c r="B41" s="1280">
        <v>1</v>
      </c>
      <c r="C41" s="1281" t="s">
        <v>59</v>
      </c>
      <c r="D41" s="601"/>
      <c r="E41" s="601">
        <f>E40</f>
        <v>600</v>
      </c>
      <c r="F41" s="597">
        <f t="shared" si="4"/>
        <v>0</v>
      </c>
      <c r="G41" s="601">
        <f t="shared" si="4"/>
        <v>600</v>
      </c>
    </row>
    <row r="42" spans="1:7" ht="15.45" customHeight="1">
      <c r="A42" s="1272" t="s">
        <v>43</v>
      </c>
      <c r="B42" s="1273">
        <v>4215</v>
      </c>
      <c r="C42" s="309" t="s">
        <v>126</v>
      </c>
      <c r="E42" s="8">
        <f>E41</f>
        <v>600</v>
      </c>
      <c r="F42" s="1282">
        <f t="shared" si="4"/>
        <v>0</v>
      </c>
      <c r="G42" s="8">
        <f t="shared" si="4"/>
        <v>600</v>
      </c>
    </row>
    <row r="43" spans="1:7" ht="15.45" customHeight="1">
      <c r="A43" s="1276" t="s">
        <v>43</v>
      </c>
      <c r="B43" s="1277"/>
      <c r="C43" s="582" t="s">
        <v>9</v>
      </c>
      <c r="D43" s="584"/>
      <c r="E43" s="584">
        <f t="shared" ref="E43" si="5">E42</f>
        <v>600</v>
      </c>
      <c r="F43" s="583">
        <f>F42</f>
        <v>0</v>
      </c>
      <c r="G43" s="157">
        <f>SUM(E43:F43)</f>
        <v>600</v>
      </c>
    </row>
    <row r="44" spans="1:7" ht="15.45" customHeight="1">
      <c r="A44" s="1276" t="s">
        <v>43</v>
      </c>
      <c r="B44" s="1277"/>
      <c r="C44" s="582" t="s">
        <v>44</v>
      </c>
      <c r="D44" s="584"/>
      <c r="E44" s="584">
        <f>E43+E31</f>
        <v>31700</v>
      </c>
      <c r="F44" s="583">
        <f>F43+F31</f>
        <v>0</v>
      </c>
      <c r="G44" s="584">
        <f>G43+G31</f>
        <v>31700</v>
      </c>
    </row>
    <row r="45" spans="1:7">
      <c r="A45" s="1272"/>
      <c r="B45" s="1278"/>
      <c r="C45" s="826"/>
      <c r="F45" s="8"/>
      <c r="G45" s="8"/>
    </row>
    <row r="46" spans="1:7" ht="13.2" customHeight="1">
      <c r="A46" s="830" t="s">
        <v>721</v>
      </c>
      <c r="C46" s="830"/>
      <c r="D46" s="1264"/>
      <c r="E46" s="1264"/>
      <c r="F46" s="1264"/>
      <c r="G46" s="1264"/>
    </row>
    <row r="47" spans="1:7">
      <c r="A47" s="837" t="s">
        <v>165</v>
      </c>
      <c r="B47" s="1287" t="s">
        <v>722</v>
      </c>
      <c r="C47" s="1287"/>
      <c r="D47" s="1287"/>
      <c r="E47" s="1264"/>
      <c r="F47" s="1264"/>
      <c r="G47" s="1264"/>
    </row>
    <row r="48" spans="1:7">
      <c r="A48" s="1283" t="s">
        <v>166</v>
      </c>
      <c r="B48" s="1284" t="s">
        <v>432</v>
      </c>
      <c r="C48" s="1284"/>
      <c r="F48" s="8"/>
      <c r="G48" s="8"/>
    </row>
    <row r="49" spans="1:9">
      <c r="A49" s="1272"/>
      <c r="B49" s="1278"/>
      <c r="C49" s="309"/>
    </row>
    <row r="50" spans="1:9">
      <c r="C50" s="61"/>
      <c r="D50" s="1181"/>
      <c r="E50" s="1181"/>
      <c r="F50" s="1181"/>
      <c r="G50" s="1182"/>
      <c r="H50" s="61"/>
      <c r="I50" s="61"/>
    </row>
    <row r="51" spans="1:9">
      <c r="C51" s="61"/>
      <c r="D51" s="52"/>
      <c r="E51" s="52"/>
      <c r="F51" s="52"/>
      <c r="G51" s="52"/>
      <c r="H51" s="61"/>
      <c r="I51" s="61"/>
    </row>
  </sheetData>
  <autoFilter ref="A17:H17">
    <filterColumn colId="7"/>
  </autoFilter>
  <mergeCells count="5">
    <mergeCell ref="B47:D47"/>
    <mergeCell ref="B48:C48"/>
    <mergeCell ref="A1:G1"/>
    <mergeCell ref="A2:G2"/>
    <mergeCell ref="A3:G3"/>
  </mergeCells>
  <printOptions horizontalCentered="1"/>
  <pageMargins left="0.6692913385826772" right="0.6692913385826772" top="0.6692913385826772" bottom="3.7401574803149606" header="0.51181102362204722" footer="3.1496062992125986"/>
  <pageSetup paperSize="9" scale="90" firstPageNumber="33" orientation="portrait" blackAndWhite="1" useFirstPageNumber="1" r:id="rId1"/>
  <headerFooter alignWithMargins="0">
    <oddHeader xml:space="preserve">&amp;C   </oddHeader>
    <oddFooter>&amp;C&amp;"Times New Roman,Bold"&amp;P</oddFooter>
  </headerFooter>
</worksheet>
</file>

<file path=xl/worksheets/sheet24.xml><?xml version="1.0" encoding="utf-8"?>
<worksheet xmlns="http://schemas.openxmlformats.org/spreadsheetml/2006/main" xmlns:r="http://schemas.openxmlformats.org/officeDocument/2006/relationships">
  <sheetPr syncVertical="1" syncRef="A1" transitionEvaluation="1" codeName="Sheet27">
    <tabColor rgb="FF00B050"/>
  </sheetPr>
  <dimension ref="A1:H88"/>
  <sheetViews>
    <sheetView view="pageBreakPreview" zoomScale="112" zoomScaleNormal="115" zoomScaleSheetLayoutView="112" workbookViewId="0">
      <selection activeCell="I1" sqref="I1:W1048576"/>
    </sheetView>
  </sheetViews>
  <sheetFormatPr defaultColWidth="11" defaultRowHeight="13.2"/>
  <cols>
    <col min="1" max="1" width="6" style="703" customWidth="1"/>
    <col min="2" max="2" width="8.109375" style="69" customWidth="1"/>
    <col min="3" max="3" width="47.109375" style="61" customWidth="1"/>
    <col min="4" max="4" width="7.6640625" style="8" customWidth="1"/>
    <col min="5" max="5" width="9.6640625" style="8" customWidth="1"/>
    <col min="6" max="6" width="10.33203125" style="7" customWidth="1"/>
    <col min="7" max="7" width="9.6640625" style="7" customWidth="1"/>
    <col min="8" max="8" width="3.44140625" style="163" customWidth="1"/>
    <col min="9" max="16384" width="11" style="7"/>
  </cols>
  <sheetData>
    <row r="1" spans="1:8">
      <c r="A1" s="1331" t="s">
        <v>76</v>
      </c>
      <c r="B1" s="1331"/>
      <c r="C1" s="1331"/>
      <c r="D1" s="1331"/>
      <c r="E1" s="1331"/>
      <c r="F1" s="1331"/>
      <c r="G1" s="1331"/>
      <c r="H1" s="986"/>
    </row>
    <row r="2" spans="1:8">
      <c r="A2" s="1331" t="s">
        <v>77</v>
      </c>
      <c r="B2" s="1331"/>
      <c r="C2" s="1331"/>
      <c r="D2" s="1331"/>
      <c r="E2" s="1331"/>
      <c r="F2" s="1331"/>
      <c r="G2" s="1331"/>
      <c r="H2" s="986"/>
    </row>
    <row r="3" spans="1:8" ht="31.95" customHeight="1">
      <c r="A3" s="1286" t="s">
        <v>411</v>
      </c>
      <c r="B3" s="1286"/>
      <c r="C3" s="1286"/>
      <c r="D3" s="1286"/>
      <c r="E3" s="1286"/>
      <c r="F3" s="1286"/>
      <c r="G3" s="1286"/>
      <c r="H3" s="969"/>
    </row>
    <row r="4" spans="1:8" ht="13.8">
      <c r="A4" s="26"/>
      <c r="B4" s="1291"/>
      <c r="C4" s="1291"/>
      <c r="D4" s="1291"/>
      <c r="E4" s="1291"/>
      <c r="F4" s="1291"/>
      <c r="G4" s="1291"/>
      <c r="H4" s="372"/>
    </row>
    <row r="5" spans="1:8">
      <c r="A5" s="26"/>
      <c r="B5" s="22"/>
      <c r="C5" s="22"/>
      <c r="D5" s="28"/>
      <c r="E5" s="29" t="s">
        <v>3</v>
      </c>
      <c r="F5" s="29" t="s">
        <v>4</v>
      </c>
      <c r="G5" s="29" t="s">
        <v>101</v>
      </c>
      <c r="H5" s="33"/>
    </row>
    <row r="6" spans="1:8">
      <c r="A6" s="26"/>
      <c r="B6" s="34" t="s">
        <v>331</v>
      </c>
      <c r="C6" s="22" t="s">
        <v>6</v>
      </c>
      <c r="D6" s="31" t="s">
        <v>44</v>
      </c>
      <c r="E6" s="24">
        <v>1097742</v>
      </c>
      <c r="F6" s="24">
        <v>1688136</v>
      </c>
      <c r="G6" s="24">
        <f>SUM(E6:F6)</f>
        <v>2785878</v>
      </c>
      <c r="H6" s="31"/>
    </row>
    <row r="7" spans="1:8">
      <c r="A7" s="26"/>
      <c r="B7" s="34" t="s">
        <v>310</v>
      </c>
      <c r="C7" s="22" t="s">
        <v>316</v>
      </c>
      <c r="D7" s="31" t="s">
        <v>44</v>
      </c>
      <c r="E7" s="24">
        <v>85427</v>
      </c>
      <c r="F7" s="24">
        <v>1899270</v>
      </c>
      <c r="G7" s="24">
        <f>SUM(E7:F7)</f>
        <v>1984697</v>
      </c>
      <c r="H7" s="31"/>
    </row>
    <row r="8" spans="1:8">
      <c r="A8" s="26"/>
      <c r="B8" s="34" t="s">
        <v>311</v>
      </c>
      <c r="C8" s="22" t="s">
        <v>402</v>
      </c>
      <c r="D8" s="31" t="s">
        <v>326</v>
      </c>
      <c r="E8" s="24">
        <v>140000</v>
      </c>
      <c r="F8" s="24">
        <v>403642</v>
      </c>
      <c r="G8" s="24">
        <f>SUM(E8:F8)</f>
        <v>543642</v>
      </c>
      <c r="H8" s="31"/>
    </row>
    <row r="9" spans="1:8">
      <c r="A9" s="26"/>
      <c r="B9" s="34"/>
      <c r="C9" s="22"/>
      <c r="D9" s="31"/>
      <c r="E9" s="24"/>
      <c r="F9" s="24"/>
      <c r="G9" s="24"/>
      <c r="H9" s="31"/>
    </row>
    <row r="10" spans="1:8">
      <c r="A10" s="26"/>
      <c r="B10" s="30" t="s">
        <v>330</v>
      </c>
      <c r="C10" s="32" t="s">
        <v>8</v>
      </c>
      <c r="D10" s="33"/>
      <c r="E10" s="25"/>
      <c r="F10" s="25"/>
      <c r="G10" s="25"/>
      <c r="H10" s="33"/>
    </row>
    <row r="11" spans="1:8" ht="15" customHeight="1">
      <c r="A11" s="26"/>
      <c r="B11" s="30"/>
      <c r="C11" s="32" t="s">
        <v>97</v>
      </c>
      <c r="D11" s="33" t="s">
        <v>44</v>
      </c>
      <c r="E11" s="399">
        <f>G36</f>
        <v>104906</v>
      </c>
      <c r="F11" s="383">
        <f>G66</f>
        <v>272887</v>
      </c>
      <c r="G11" s="25">
        <f>SUM(E11:F11)</f>
        <v>377793</v>
      </c>
      <c r="H11" s="33"/>
    </row>
    <row r="12" spans="1:8" ht="15" customHeight="1">
      <c r="A12" s="26"/>
      <c r="B12" s="34" t="s">
        <v>43</v>
      </c>
      <c r="C12" s="22" t="s">
        <v>315</v>
      </c>
      <c r="D12" s="35" t="s">
        <v>44</v>
      </c>
      <c r="E12" s="36">
        <f>SUM(E6:E11)</f>
        <v>1428075</v>
      </c>
      <c r="F12" s="36">
        <f>SUM(F6:F11)</f>
        <v>4263935</v>
      </c>
      <c r="G12" s="36">
        <f>SUM(E12:F12)</f>
        <v>5692010</v>
      </c>
      <c r="H12" s="31"/>
    </row>
    <row r="13" spans="1:8">
      <c r="A13" s="26"/>
      <c r="B13" s="30"/>
      <c r="C13" s="22"/>
      <c r="D13" s="23"/>
      <c r="E13" s="23"/>
      <c r="F13" s="31"/>
      <c r="G13" s="23"/>
      <c r="H13" s="31"/>
    </row>
    <row r="14" spans="1:8">
      <c r="A14" s="26"/>
      <c r="B14" s="34" t="s">
        <v>397</v>
      </c>
      <c r="C14" s="22" t="s">
        <v>21</v>
      </c>
      <c r="D14" s="22"/>
      <c r="E14" s="22"/>
      <c r="F14" s="37"/>
      <c r="G14" s="22"/>
      <c r="H14" s="37"/>
    </row>
    <row r="15" spans="1:8" s="1" customFormat="1" ht="10.95" customHeight="1">
      <c r="A15" s="24"/>
      <c r="B15" s="388"/>
      <c r="C15" s="388"/>
      <c r="D15" s="388"/>
      <c r="E15" s="388"/>
      <c r="F15" s="388"/>
      <c r="G15" s="388"/>
      <c r="H15" s="373"/>
    </row>
    <row r="16" spans="1:8" s="1" customFormat="1" ht="13.8" thickBot="1">
      <c r="A16" s="38"/>
      <c r="B16" s="1292" t="s">
        <v>89</v>
      </c>
      <c r="C16" s="1292"/>
      <c r="D16" s="1292"/>
      <c r="E16" s="1292"/>
      <c r="F16" s="1292"/>
      <c r="G16" s="1292"/>
      <c r="H16" s="373"/>
    </row>
    <row r="17" spans="1:8" s="1" customFormat="1" ht="14.4" thickTop="1" thickBot="1">
      <c r="A17" s="38"/>
      <c r="B17" s="203"/>
      <c r="C17" s="203" t="s">
        <v>22</v>
      </c>
      <c r="D17" s="203"/>
      <c r="E17" s="203"/>
      <c r="F17" s="203"/>
      <c r="G17" s="39" t="s">
        <v>101</v>
      </c>
      <c r="H17" s="33"/>
    </row>
    <row r="18" spans="1:8" ht="15" customHeight="1" thickTop="1">
      <c r="A18" s="988"/>
      <c r="B18" s="45"/>
      <c r="C18" s="48" t="s">
        <v>47</v>
      </c>
      <c r="D18" s="3"/>
      <c r="E18" s="466"/>
      <c r="F18" s="466"/>
      <c r="G18" s="1022"/>
      <c r="H18" s="1023"/>
    </row>
    <row r="19" spans="1:8" ht="14.4" customHeight="1">
      <c r="A19" s="988" t="s">
        <v>48</v>
      </c>
      <c r="B19" s="47">
        <v>3054</v>
      </c>
      <c r="C19" s="48" t="s">
        <v>38</v>
      </c>
    </row>
    <row r="20" spans="1:8" ht="14.4" customHeight="1">
      <c r="A20" s="988"/>
      <c r="B20" s="54">
        <v>4</v>
      </c>
      <c r="C20" s="987" t="s">
        <v>90</v>
      </c>
    </row>
    <row r="21" spans="1:8" ht="14.4" customHeight="1">
      <c r="A21" s="988"/>
      <c r="B21" s="109">
        <v>4.1050000000000004</v>
      </c>
      <c r="C21" s="48" t="s">
        <v>105</v>
      </c>
    </row>
    <row r="22" spans="1:8" ht="14.4" customHeight="1">
      <c r="A22" s="988"/>
      <c r="B22" s="482">
        <v>60</v>
      </c>
      <c r="C22" s="124" t="s">
        <v>579</v>
      </c>
    </row>
    <row r="23" spans="1:8">
      <c r="A23" s="988"/>
      <c r="B23" s="54">
        <v>72</v>
      </c>
      <c r="C23" s="987" t="s">
        <v>580</v>
      </c>
    </row>
    <row r="24" spans="1:8" ht="14.4" customHeight="1">
      <c r="A24" s="813"/>
      <c r="B24" s="482" t="s">
        <v>581</v>
      </c>
      <c r="C24" s="124" t="s">
        <v>211</v>
      </c>
      <c r="D24" s="601"/>
      <c r="E24" s="601">
        <v>84906</v>
      </c>
      <c r="F24" s="654">
        <v>0</v>
      </c>
      <c r="G24" s="729">
        <f t="shared" ref="G24" si="0">SUM(E24:F24)</f>
        <v>84906</v>
      </c>
      <c r="H24" s="163" t="s">
        <v>165</v>
      </c>
    </row>
    <row r="25" spans="1:8">
      <c r="A25" s="988" t="s">
        <v>43</v>
      </c>
      <c r="B25" s="54">
        <v>72</v>
      </c>
      <c r="C25" s="987" t="s">
        <v>580</v>
      </c>
      <c r="D25" s="601"/>
      <c r="E25" s="601">
        <f>SUM(E24:E24)</f>
        <v>84906</v>
      </c>
      <c r="F25" s="654">
        <f>SUM(F24:F24)</f>
        <v>0</v>
      </c>
      <c r="G25" s="729">
        <f>SUM(G24:G24)</f>
        <v>84906</v>
      </c>
    </row>
    <row r="26" spans="1:8" ht="14.4" customHeight="1">
      <c r="A26" s="988" t="s">
        <v>43</v>
      </c>
      <c r="B26" s="482">
        <v>60</v>
      </c>
      <c r="C26" s="124" t="s">
        <v>579</v>
      </c>
      <c r="D26" s="601"/>
      <c r="E26" s="601">
        <f>E25</f>
        <v>84906</v>
      </c>
      <c r="F26" s="654">
        <f t="shared" ref="F26:G26" si="1">F25</f>
        <v>0</v>
      </c>
      <c r="G26" s="601">
        <f t="shared" si="1"/>
        <v>84906</v>
      </c>
    </row>
    <row r="27" spans="1:8">
      <c r="A27" s="988"/>
      <c r="B27" s="482"/>
      <c r="C27" s="124"/>
      <c r="D27" s="49"/>
      <c r="E27" s="49"/>
      <c r="F27" s="872"/>
      <c r="G27" s="49"/>
    </row>
    <row r="28" spans="1:8" ht="14.4" customHeight="1">
      <c r="A28" s="988"/>
      <c r="B28" s="482">
        <v>61</v>
      </c>
      <c r="C28" s="124" t="s">
        <v>582</v>
      </c>
      <c r="D28" s="49"/>
      <c r="E28" s="49"/>
      <c r="F28" s="872"/>
      <c r="G28" s="49"/>
    </row>
    <row r="29" spans="1:8">
      <c r="A29" s="988"/>
      <c r="B29" s="54">
        <v>72</v>
      </c>
      <c r="C29" s="987" t="s">
        <v>580</v>
      </c>
      <c r="D29" s="49"/>
      <c r="E29" s="49"/>
      <c r="F29" s="872"/>
      <c r="G29" s="49"/>
    </row>
    <row r="30" spans="1:8" ht="14.4" customHeight="1">
      <c r="A30" s="988"/>
      <c r="B30" s="482" t="s">
        <v>583</v>
      </c>
      <c r="C30" s="124" t="s">
        <v>584</v>
      </c>
      <c r="D30" s="601"/>
      <c r="E30" s="601">
        <v>20000</v>
      </c>
      <c r="F30" s="654">
        <v>0</v>
      </c>
      <c r="G30" s="729">
        <f t="shared" ref="G30" si="2">SUM(E30:F30)</f>
        <v>20000</v>
      </c>
      <c r="H30" s="163" t="s">
        <v>166</v>
      </c>
    </row>
    <row r="31" spans="1:8">
      <c r="A31" s="988" t="s">
        <v>43</v>
      </c>
      <c r="B31" s="54">
        <v>72</v>
      </c>
      <c r="C31" s="987" t="s">
        <v>580</v>
      </c>
      <c r="D31" s="601"/>
      <c r="E31" s="601">
        <f>E30</f>
        <v>20000</v>
      </c>
      <c r="F31" s="654">
        <f t="shared" ref="F31:G32" si="3">F30</f>
        <v>0</v>
      </c>
      <c r="G31" s="601">
        <f t="shared" si="3"/>
        <v>20000</v>
      </c>
    </row>
    <row r="32" spans="1:8" ht="14.4" customHeight="1">
      <c r="A32" s="988" t="s">
        <v>43</v>
      </c>
      <c r="B32" s="482">
        <v>61</v>
      </c>
      <c r="C32" s="124" t="s">
        <v>582</v>
      </c>
      <c r="D32" s="601"/>
      <c r="E32" s="601">
        <f>E31</f>
        <v>20000</v>
      </c>
      <c r="F32" s="654">
        <f t="shared" si="3"/>
        <v>0</v>
      </c>
      <c r="G32" s="601">
        <f t="shared" si="3"/>
        <v>20000</v>
      </c>
    </row>
    <row r="33" spans="1:8" ht="14.4" customHeight="1">
      <c r="A33" s="988" t="s">
        <v>43</v>
      </c>
      <c r="B33" s="109">
        <v>4.1050000000000004</v>
      </c>
      <c r="C33" s="48" t="s">
        <v>105</v>
      </c>
      <c r="D33" s="601"/>
      <c r="E33" s="601">
        <f>E26+E32</f>
        <v>104906</v>
      </c>
      <c r="F33" s="654">
        <f t="shared" ref="F33:G33" si="4">F26+F32</f>
        <v>0</v>
      </c>
      <c r="G33" s="601">
        <f t="shared" si="4"/>
        <v>104906</v>
      </c>
    </row>
    <row r="34" spans="1:8" ht="14.4" customHeight="1">
      <c r="A34" s="988" t="s">
        <v>43</v>
      </c>
      <c r="B34" s="54">
        <v>4</v>
      </c>
      <c r="C34" s="987" t="s">
        <v>90</v>
      </c>
      <c r="D34" s="601"/>
      <c r="E34" s="601">
        <f>E33</f>
        <v>104906</v>
      </c>
      <c r="F34" s="654">
        <f t="shared" ref="F34:F36" si="5">F33</f>
        <v>0</v>
      </c>
      <c r="G34" s="601">
        <f t="shared" ref="G34:G36" si="6">G33</f>
        <v>104906</v>
      </c>
    </row>
    <row r="35" spans="1:8" ht="14.4" customHeight="1">
      <c r="A35" s="988" t="s">
        <v>43</v>
      </c>
      <c r="B35" s="47">
        <v>3054</v>
      </c>
      <c r="C35" s="48" t="s">
        <v>38</v>
      </c>
      <c r="E35" s="8">
        <f>E34</f>
        <v>104906</v>
      </c>
      <c r="F35" s="845">
        <f t="shared" si="5"/>
        <v>0</v>
      </c>
      <c r="G35" s="8">
        <f t="shared" si="6"/>
        <v>104906</v>
      </c>
    </row>
    <row r="36" spans="1:8" ht="14.4" customHeight="1">
      <c r="A36" s="55" t="s">
        <v>43</v>
      </c>
      <c r="B36" s="56"/>
      <c r="C36" s="57" t="s">
        <v>47</v>
      </c>
      <c r="D36" s="584"/>
      <c r="E36" s="584">
        <f>E35</f>
        <v>104906</v>
      </c>
      <c r="F36" s="849">
        <f t="shared" si="5"/>
        <v>0</v>
      </c>
      <c r="G36" s="584">
        <f t="shared" si="6"/>
        <v>104906</v>
      </c>
    </row>
    <row r="37" spans="1:8">
      <c r="A37" s="922"/>
      <c r="B37" s="923"/>
      <c r="C37" s="827"/>
      <c r="D37" s="924"/>
      <c r="E37" s="924"/>
      <c r="F37" s="876"/>
      <c r="G37" s="924"/>
    </row>
    <row r="38" spans="1:8">
      <c r="A38" s="988"/>
      <c r="B38" s="45"/>
      <c r="C38" s="48" t="s">
        <v>9</v>
      </c>
      <c r="D38" s="49"/>
      <c r="E38" s="49"/>
      <c r="F38" s="872"/>
      <c r="G38" s="49"/>
    </row>
    <row r="39" spans="1:8">
      <c r="A39" s="988" t="s">
        <v>48</v>
      </c>
      <c r="B39" s="47">
        <v>5054</v>
      </c>
      <c r="C39" s="48" t="s">
        <v>26</v>
      </c>
      <c r="D39" s="49"/>
      <c r="E39" s="49"/>
      <c r="F39" s="872"/>
      <c r="G39" s="49"/>
    </row>
    <row r="40" spans="1:8">
      <c r="A40" s="107"/>
      <c r="B40" s="808">
        <v>4</v>
      </c>
      <c r="C40" s="787" t="s">
        <v>90</v>
      </c>
      <c r="D40" s="601"/>
      <c r="E40" s="601"/>
      <c r="F40" s="654"/>
      <c r="G40" s="601"/>
    </row>
    <row r="41" spans="1:8">
      <c r="A41" s="988"/>
      <c r="B41" s="109">
        <v>4.101</v>
      </c>
      <c r="C41" s="48" t="s">
        <v>574</v>
      </c>
      <c r="D41" s="49"/>
      <c r="E41" s="49"/>
      <c r="F41" s="872"/>
      <c r="G41" s="49"/>
    </row>
    <row r="42" spans="1:8">
      <c r="A42" s="925" t="s">
        <v>168</v>
      </c>
      <c r="B42" s="54">
        <v>72</v>
      </c>
      <c r="C42" s="987" t="s">
        <v>575</v>
      </c>
      <c r="D42" s="49"/>
      <c r="E42" s="49"/>
      <c r="F42" s="872"/>
      <c r="G42" s="49"/>
    </row>
    <row r="43" spans="1:8" ht="27" customHeight="1">
      <c r="A43" s="45"/>
      <c r="B43" s="54" t="s">
        <v>675</v>
      </c>
      <c r="C43" s="987" t="s">
        <v>576</v>
      </c>
      <c r="D43" s="601"/>
      <c r="E43" s="601">
        <v>200000</v>
      </c>
      <c r="F43" s="654">
        <v>0</v>
      </c>
      <c r="G43" s="729">
        <f t="shared" ref="G43" si="7">SUM(E43:F43)</f>
        <v>200000</v>
      </c>
      <c r="H43" s="163" t="s">
        <v>171</v>
      </c>
    </row>
    <row r="44" spans="1:8">
      <c r="A44" s="45" t="s">
        <v>43</v>
      </c>
      <c r="B44" s="54">
        <v>72</v>
      </c>
      <c r="C44" s="987" t="s">
        <v>575</v>
      </c>
      <c r="D44" s="601"/>
      <c r="E44" s="601">
        <f>E43</f>
        <v>200000</v>
      </c>
      <c r="F44" s="654">
        <f t="shared" ref="F44:G45" si="8">F43</f>
        <v>0</v>
      </c>
      <c r="G44" s="601">
        <f t="shared" si="8"/>
        <v>200000</v>
      </c>
    </row>
    <row r="45" spans="1:8">
      <c r="A45" s="45" t="s">
        <v>43</v>
      </c>
      <c r="B45" s="109">
        <v>4.101</v>
      </c>
      <c r="C45" s="672" t="s">
        <v>574</v>
      </c>
      <c r="D45" s="601"/>
      <c r="E45" s="601">
        <f>E44</f>
        <v>200000</v>
      </c>
      <c r="F45" s="654">
        <f t="shared" si="8"/>
        <v>0</v>
      </c>
      <c r="G45" s="601">
        <f t="shared" si="8"/>
        <v>200000</v>
      </c>
    </row>
    <row r="46" spans="1:8">
      <c r="A46" s="988"/>
      <c r="B46" s="54"/>
      <c r="C46" s="987"/>
      <c r="D46" s="49"/>
      <c r="E46" s="49"/>
      <c r="F46" s="872"/>
      <c r="G46" s="49"/>
    </row>
    <row r="47" spans="1:8">
      <c r="A47" s="988"/>
      <c r="B47" s="109">
        <v>4.3369999999999997</v>
      </c>
      <c r="C47" s="48" t="s">
        <v>68</v>
      </c>
      <c r="D47" s="49"/>
      <c r="E47" s="49"/>
      <c r="F47" s="872"/>
      <c r="G47" s="49"/>
    </row>
    <row r="48" spans="1:8">
      <c r="A48" s="988"/>
      <c r="B48" s="45">
        <v>60</v>
      </c>
      <c r="C48" s="987" t="s">
        <v>529</v>
      </c>
      <c r="D48" s="49"/>
      <c r="E48" s="49"/>
      <c r="F48" s="872"/>
      <c r="G48" s="49"/>
    </row>
    <row r="49" spans="1:8">
      <c r="A49" s="988"/>
      <c r="B49" s="45">
        <v>45</v>
      </c>
      <c r="C49" s="987" t="s">
        <v>10</v>
      </c>
      <c r="D49" s="49"/>
      <c r="E49" s="49"/>
      <c r="F49" s="872"/>
      <c r="G49" s="49"/>
    </row>
    <row r="50" spans="1:8">
      <c r="A50" s="988"/>
      <c r="B50" s="41" t="s">
        <v>530</v>
      </c>
      <c r="C50" s="198" t="s">
        <v>531</v>
      </c>
      <c r="D50" s="49"/>
      <c r="E50" s="49">
        <f>40000+1200-5000</f>
        <v>36200</v>
      </c>
      <c r="F50" s="872">
        <v>0</v>
      </c>
      <c r="G50" s="61">
        <f t="shared" ref="G50:G52" si="9">SUM(E50:F50)</f>
        <v>36200</v>
      </c>
      <c r="H50" s="163" t="s">
        <v>170</v>
      </c>
    </row>
    <row r="51" spans="1:8">
      <c r="A51" s="988"/>
      <c r="B51" s="41" t="s">
        <v>577</v>
      </c>
      <c r="C51" s="5" t="s">
        <v>578</v>
      </c>
      <c r="D51" s="49"/>
      <c r="E51" s="49">
        <v>7353</v>
      </c>
      <c r="F51" s="872">
        <v>0</v>
      </c>
      <c r="G51" s="61">
        <f t="shared" si="9"/>
        <v>7353</v>
      </c>
      <c r="H51" s="163" t="s">
        <v>171</v>
      </c>
    </row>
    <row r="52" spans="1:8">
      <c r="A52" s="988"/>
      <c r="B52" s="41" t="s">
        <v>586</v>
      </c>
      <c r="C52" s="987" t="s">
        <v>227</v>
      </c>
      <c r="D52" s="601"/>
      <c r="E52" s="601">
        <v>13334</v>
      </c>
      <c r="F52" s="654">
        <v>0</v>
      </c>
      <c r="G52" s="729">
        <f t="shared" si="9"/>
        <v>13334</v>
      </c>
      <c r="H52" s="163" t="s">
        <v>192</v>
      </c>
    </row>
    <row r="53" spans="1:8">
      <c r="A53" s="988" t="s">
        <v>43</v>
      </c>
      <c r="B53" s="45">
        <v>45</v>
      </c>
      <c r="C53" s="987" t="s">
        <v>10</v>
      </c>
      <c r="D53" s="601"/>
      <c r="E53" s="601">
        <f>SUM(E50:E52)</f>
        <v>56887</v>
      </c>
      <c r="F53" s="654">
        <f t="shared" ref="F53:G53" si="10">SUM(F50:F52)</f>
        <v>0</v>
      </c>
      <c r="G53" s="601">
        <f t="shared" si="10"/>
        <v>56887</v>
      </c>
    </row>
    <row r="54" spans="1:8">
      <c r="A54" s="988"/>
      <c r="B54" s="45"/>
      <c r="C54" s="987"/>
      <c r="D54" s="49"/>
      <c r="E54" s="49"/>
      <c r="F54" s="872"/>
      <c r="G54" s="49"/>
    </row>
    <row r="55" spans="1:8">
      <c r="A55" s="988"/>
      <c r="B55" s="197">
        <v>46</v>
      </c>
      <c r="C55" s="987" t="s">
        <v>11</v>
      </c>
      <c r="D55" s="49"/>
      <c r="E55" s="49"/>
      <c r="F55" s="872"/>
      <c r="G55" s="49"/>
    </row>
    <row r="56" spans="1:8">
      <c r="A56" s="988"/>
      <c r="B56" s="41" t="s">
        <v>532</v>
      </c>
      <c r="C56" s="198" t="s">
        <v>531</v>
      </c>
      <c r="D56" s="601"/>
      <c r="E56" s="601">
        <v>10000</v>
      </c>
      <c r="F56" s="654">
        <v>0</v>
      </c>
      <c r="G56" s="729">
        <f t="shared" ref="G56" si="11">SUM(E56:F56)</f>
        <v>10000</v>
      </c>
      <c r="H56" s="163" t="s">
        <v>540</v>
      </c>
    </row>
    <row r="57" spans="1:8">
      <c r="A57" s="988" t="s">
        <v>43</v>
      </c>
      <c r="B57" s="197">
        <v>46</v>
      </c>
      <c r="C57" s="987" t="s">
        <v>11</v>
      </c>
      <c r="D57" s="601"/>
      <c r="E57" s="601">
        <f>E56</f>
        <v>10000</v>
      </c>
      <c r="F57" s="654">
        <f t="shared" ref="F57:G57" si="12">F56</f>
        <v>0</v>
      </c>
      <c r="G57" s="601">
        <f t="shared" si="12"/>
        <v>10000</v>
      </c>
    </row>
    <row r="58" spans="1:8">
      <c r="A58" s="988"/>
      <c r="B58" s="197"/>
      <c r="C58" s="987"/>
      <c r="D58" s="49"/>
      <c r="E58" s="49"/>
      <c r="F58" s="872"/>
      <c r="G58" s="49"/>
    </row>
    <row r="59" spans="1:8">
      <c r="A59" s="988"/>
      <c r="B59" s="197" t="s">
        <v>135</v>
      </c>
      <c r="C59" s="987" t="s">
        <v>12</v>
      </c>
      <c r="D59" s="49"/>
      <c r="E59" s="49"/>
      <c r="F59" s="872"/>
      <c r="G59" s="49"/>
    </row>
    <row r="60" spans="1:8">
      <c r="A60" s="988"/>
      <c r="B60" s="41" t="s">
        <v>663</v>
      </c>
      <c r="C60" s="987" t="s">
        <v>531</v>
      </c>
      <c r="D60" s="601"/>
      <c r="E60" s="601">
        <f>1000+1500+2000+1500</f>
        <v>6000</v>
      </c>
      <c r="F60" s="654">
        <v>0</v>
      </c>
      <c r="G60" s="729">
        <f t="shared" ref="G60" si="13">SUM(E60:F60)</f>
        <v>6000</v>
      </c>
      <c r="H60" s="163" t="s">
        <v>544</v>
      </c>
    </row>
    <row r="61" spans="1:8">
      <c r="A61" s="988" t="s">
        <v>43</v>
      </c>
      <c r="B61" s="197" t="s">
        <v>135</v>
      </c>
      <c r="C61" s="987" t="s">
        <v>12</v>
      </c>
      <c r="D61" s="601"/>
      <c r="E61" s="601">
        <f>E60</f>
        <v>6000</v>
      </c>
      <c r="F61" s="654">
        <f t="shared" ref="F61:G61" si="14">F60</f>
        <v>0</v>
      </c>
      <c r="G61" s="601">
        <f t="shared" si="14"/>
        <v>6000</v>
      </c>
    </row>
    <row r="62" spans="1:8">
      <c r="A62" s="988" t="s">
        <v>43</v>
      </c>
      <c r="B62" s="45">
        <v>60</v>
      </c>
      <c r="C62" s="987" t="s">
        <v>529</v>
      </c>
      <c r="D62" s="601"/>
      <c r="E62" s="601">
        <f>E57+E53+E60</f>
        <v>72887</v>
      </c>
      <c r="F62" s="654">
        <f t="shared" ref="F62:G62" si="15">F57+F53+F60</f>
        <v>0</v>
      </c>
      <c r="G62" s="601">
        <f t="shared" si="15"/>
        <v>72887</v>
      </c>
    </row>
    <row r="63" spans="1:8">
      <c r="A63" s="988" t="s">
        <v>43</v>
      </c>
      <c r="B63" s="109">
        <v>4.3369999999999997</v>
      </c>
      <c r="C63" s="48" t="s">
        <v>68</v>
      </c>
      <c r="D63" s="601"/>
      <c r="E63" s="601">
        <f>E62</f>
        <v>72887</v>
      </c>
      <c r="F63" s="654">
        <f t="shared" ref="F63:G66" si="16">F62</f>
        <v>0</v>
      </c>
      <c r="G63" s="601">
        <f t="shared" si="16"/>
        <v>72887</v>
      </c>
    </row>
    <row r="64" spans="1:8">
      <c r="A64" s="988" t="s">
        <v>43</v>
      </c>
      <c r="B64" s="54">
        <v>4</v>
      </c>
      <c r="C64" s="987" t="s">
        <v>90</v>
      </c>
      <c r="D64" s="601"/>
      <c r="E64" s="601">
        <f>E63+E45</f>
        <v>272887</v>
      </c>
      <c r="F64" s="654">
        <f>F63+F45</f>
        <v>0</v>
      </c>
      <c r="G64" s="601">
        <f>G63+G45</f>
        <v>272887</v>
      </c>
    </row>
    <row r="65" spans="1:7">
      <c r="A65" s="988" t="s">
        <v>43</v>
      </c>
      <c r="B65" s="47">
        <v>5054</v>
      </c>
      <c r="C65" s="48" t="s">
        <v>26</v>
      </c>
      <c r="D65" s="601"/>
      <c r="E65" s="601">
        <f>E64</f>
        <v>272887</v>
      </c>
      <c r="F65" s="654">
        <f t="shared" si="16"/>
        <v>0</v>
      </c>
      <c r="G65" s="601">
        <f t="shared" si="16"/>
        <v>272887</v>
      </c>
    </row>
    <row r="66" spans="1:7">
      <c r="A66" s="55" t="s">
        <v>43</v>
      </c>
      <c r="B66" s="56"/>
      <c r="C66" s="57" t="s">
        <v>9</v>
      </c>
      <c r="D66" s="601"/>
      <c r="E66" s="601">
        <f>E65</f>
        <v>272887</v>
      </c>
      <c r="F66" s="654">
        <f t="shared" si="16"/>
        <v>0</v>
      </c>
      <c r="G66" s="601">
        <f t="shared" si="16"/>
        <v>272887</v>
      </c>
    </row>
    <row r="67" spans="1:7">
      <c r="A67" s="55" t="s">
        <v>43</v>
      </c>
      <c r="B67" s="56"/>
      <c r="C67" s="57" t="s">
        <v>44</v>
      </c>
      <c r="D67" s="584"/>
      <c r="E67" s="584">
        <f>E36+E66</f>
        <v>377793</v>
      </c>
      <c r="F67" s="849">
        <f>F36+F66</f>
        <v>0</v>
      </c>
      <c r="G67" s="584">
        <f>G36+G66</f>
        <v>377793</v>
      </c>
    </row>
    <row r="68" spans="1:7">
      <c r="A68" s="988"/>
      <c r="B68" s="45"/>
      <c r="C68" s="827"/>
      <c r="F68" s="8"/>
      <c r="G68" s="8"/>
    </row>
    <row r="69" spans="1:7" ht="13.2" customHeight="1">
      <c r="A69" s="830" t="s">
        <v>533</v>
      </c>
      <c r="B69" s="828"/>
      <c r="C69" s="828"/>
      <c r="D69" s="828"/>
      <c r="E69" s="828"/>
      <c r="F69" s="828"/>
      <c r="G69" s="828"/>
    </row>
    <row r="70" spans="1:7" ht="28.95" customHeight="1">
      <c r="A70" s="837" t="s">
        <v>165</v>
      </c>
      <c r="B70" s="1330" t="s">
        <v>588</v>
      </c>
      <c r="C70" s="1330"/>
      <c r="D70" s="1330"/>
      <c r="E70" s="1330"/>
      <c r="F70" s="1330"/>
      <c r="G70" s="1330"/>
    </row>
    <row r="71" spans="1:7" ht="28.95" customHeight="1">
      <c r="A71" s="837" t="s">
        <v>166</v>
      </c>
      <c r="B71" s="1330" t="s">
        <v>585</v>
      </c>
      <c r="C71" s="1330"/>
      <c r="D71" s="1330"/>
      <c r="E71" s="1330"/>
      <c r="F71" s="1330"/>
      <c r="G71" s="1330"/>
    </row>
    <row r="72" spans="1:7">
      <c r="A72" s="837" t="s">
        <v>171</v>
      </c>
      <c r="B72" s="703" t="s">
        <v>432</v>
      </c>
      <c r="C72" s="703"/>
      <c r="D72" s="703"/>
      <c r="E72" s="703"/>
      <c r="F72" s="703"/>
      <c r="G72" s="703"/>
    </row>
    <row r="73" spans="1:7">
      <c r="A73" s="925" t="s">
        <v>170</v>
      </c>
      <c r="B73" s="196" t="s">
        <v>665</v>
      </c>
      <c r="C73" s="48"/>
      <c r="F73" s="8"/>
      <c r="G73" s="8"/>
    </row>
    <row r="74" spans="1:7" ht="27.6" customHeight="1">
      <c r="A74" s="925" t="s">
        <v>192</v>
      </c>
      <c r="B74" s="1330" t="s">
        <v>587</v>
      </c>
      <c r="C74" s="1330"/>
      <c r="D74" s="1330"/>
      <c r="E74" s="1330"/>
      <c r="F74" s="1330"/>
      <c r="G74" s="1330"/>
    </row>
    <row r="75" spans="1:7">
      <c r="A75" s="925" t="s">
        <v>540</v>
      </c>
      <c r="B75" s="703" t="s">
        <v>534</v>
      </c>
      <c r="C75" s="723"/>
      <c r="D75" s="108"/>
      <c r="E75" s="108"/>
      <c r="F75" s="59"/>
      <c r="G75" s="59"/>
    </row>
    <row r="76" spans="1:7" ht="44.4" customHeight="1">
      <c r="A76" s="925" t="s">
        <v>544</v>
      </c>
      <c r="B76" s="1330" t="s">
        <v>664</v>
      </c>
      <c r="C76" s="1330"/>
      <c r="D76" s="1330"/>
      <c r="E76" s="1330"/>
      <c r="F76" s="1330"/>
      <c r="G76" s="1330"/>
    </row>
    <row r="77" spans="1:7">
      <c r="A77" s="925"/>
      <c r="B77" s="703"/>
      <c r="C77" s="723"/>
      <c r="D77" s="108"/>
      <c r="E77" s="108"/>
      <c r="F77" s="59"/>
      <c r="G77" s="59"/>
    </row>
    <row r="78" spans="1:7">
      <c r="A78" s="925"/>
      <c r="B78" s="703"/>
      <c r="C78" s="723"/>
      <c r="D78" s="108"/>
      <c r="E78" s="108"/>
      <c r="F78" s="59"/>
      <c r="G78" s="59"/>
    </row>
    <row r="79" spans="1:7">
      <c r="A79" s="925"/>
      <c r="B79" s="703"/>
      <c r="C79" s="723"/>
      <c r="D79" s="108"/>
      <c r="E79" s="108"/>
      <c r="F79" s="59"/>
      <c r="G79" s="59"/>
    </row>
    <row r="80" spans="1:7">
      <c r="A80" s="925"/>
      <c r="B80" s="703"/>
      <c r="C80" s="723"/>
      <c r="D80" s="108"/>
      <c r="E80" s="108"/>
      <c r="F80" s="59"/>
      <c r="G80" s="59"/>
    </row>
    <row r="81" spans="1:8">
      <c r="A81" s="925"/>
      <c r="B81" s="703"/>
      <c r="C81" s="723"/>
      <c r="D81" s="108"/>
      <c r="E81" s="108"/>
      <c r="F81" s="59"/>
      <c r="G81" s="59"/>
    </row>
    <row r="82" spans="1:8">
      <c r="A82" s="925"/>
      <c r="B82" s="703"/>
      <c r="C82" s="723"/>
      <c r="D82" s="108"/>
      <c r="E82" s="108"/>
      <c r="F82" s="59"/>
      <c r="G82" s="59"/>
    </row>
    <row r="83" spans="1:8">
      <c r="A83" s="925"/>
      <c r="B83" s="703"/>
      <c r="C83" s="723"/>
      <c r="D83" s="108"/>
      <c r="E83" s="108"/>
      <c r="F83" s="59"/>
      <c r="G83" s="59"/>
    </row>
    <row r="84" spans="1:8">
      <c r="A84" s="925"/>
      <c r="B84" s="703"/>
      <c r="C84" s="723"/>
      <c r="D84" s="108"/>
      <c r="E84" s="108"/>
      <c r="F84" s="59"/>
      <c r="G84" s="59"/>
    </row>
    <row r="85" spans="1:8">
      <c r="A85" s="925"/>
      <c r="B85" s="703"/>
      <c r="C85" s="723"/>
      <c r="D85" s="108"/>
      <c r="E85" s="108"/>
      <c r="F85" s="59"/>
      <c r="G85" s="59"/>
    </row>
    <row r="86" spans="1:8">
      <c r="A86" s="988"/>
      <c r="B86" s="45"/>
      <c r="C86" s="48"/>
    </row>
    <row r="87" spans="1:8">
      <c r="D87" s="991"/>
      <c r="E87" s="991"/>
      <c r="F87" s="991"/>
      <c r="G87" s="382"/>
      <c r="H87" s="995"/>
    </row>
    <row r="88" spans="1:8">
      <c r="D88" s="370"/>
      <c r="E88" s="370"/>
      <c r="F88" s="329"/>
      <c r="G88" s="370"/>
      <c r="H88" s="995"/>
    </row>
  </sheetData>
  <autoFilter ref="A17:H18">
    <filterColumn colId="7"/>
  </autoFilter>
  <customSheetViews>
    <customSheetView guid="{C5F44875-2256-4473-BD8B-FE5F322CC657}" scale="112" showPageBreaks="1" printArea="1" showAutoFilter="1" view="pageBreakPreview" topLeftCell="A331">
      <selection activeCell="E21" sqref="E21:F21 E27:F27 E38:F38 E41:F41 E44:F44 E47:F47 E52:F54 E58:F59 E63:F64 E68:F69 E75:F75 E83:F89 E93:F96 E100:F103 E107:F110 E114:F118 E122:F126 E130:F133 E137:F140 E147:F147 E153:F155 E167:F167 E171:F171 E175:F178 E182:F182 E186:F186 E193:F210 E214:F224 E228:F237 E241:F248 E253:F268 E277:F277 E281:F283 E287:F290 E296:F296 E298:F298 E301:F301 E304:F304 E307:F307 E310:F310 E313:F313 E316:F316 E319:F319 E322:F322 E325:F325 E328:F328 E331:F331 E334:F334"/>
      <rowBreaks count="1" manualBreakCount="1">
        <brk id="65" max="7" man="1"/>
      </rowBreaks>
      <pageMargins left="0.78740157480314965" right="0.78740157480314965" top="0.78740157480314965" bottom="4.1338582677165361" header="0.51181102362204722" footer="3.5433070866141736"/>
      <printOptions horizontalCentered="1"/>
      <pageSetup paperSize="9" scale="95" firstPageNumber="49" orientation="portrait" blackAndWhite="1" useFirstPageNumber="1" r:id="rId1"/>
      <headerFooter alignWithMargins="0">
        <oddHeader xml:space="preserve">&amp;C   </oddHeader>
        <oddFooter>&amp;C&amp;"Times New Roman,Bold" &amp;[52</oddFooter>
      </headerFooter>
      <autoFilter ref="A14:R134">
        <filterColumn colId="7"/>
        <filterColumn colId="9"/>
        <filterColumn colId="10"/>
        <filterColumn colId="11"/>
      </autoFilter>
    </customSheetView>
    <customSheetView guid="{A48B2B02-857B-4E03-8EC3-B83BCD408191}" scale="112" showPageBreaks="1" printArea="1" showAutoFilter="1" view="pageBreakPreview" topLeftCell="A331">
      <selection activeCell="E21" sqref="E21:F21 E27:F27 E38:F38 E41:F41 E44:F44 E47:F47 E52:F54 E58:F59 E63:F64 E68:F69 E75:F75 E83:F89 E93:F96 E100:F103 E107:F110 E114:F118 E122:F126 E130:F133 E137:F140 E147:F147 E153:F155 E167:F167 E171:F171 E175:F178 E182:F182 E186:F186 E193:F210 E214:F224 E228:F237 E241:F248 E253:F268 E277:F277 E281:F283 E287:F290 E296:F296 E298:F298 E301:F301 E304:F304 E307:F307 E310:F310 E313:F313 E316:F316 E319:F319 E322:F322 E325:F325 E328:F328 E331:F331 E334:F334"/>
      <rowBreaks count="1" manualBreakCount="1">
        <brk id="65" max="7" man="1"/>
      </rowBreaks>
      <pageMargins left="0.78740157480314965" right="0.78740157480314965" top="0.78740157480314965" bottom="4.1338582677165361" header="0.51181102362204722" footer="3.5433070866141736"/>
      <printOptions horizontalCentered="1"/>
      <pageSetup paperSize="9" scale="95" firstPageNumber="49" orientation="portrait" blackAndWhite="1" useFirstPageNumber="1" r:id="rId2"/>
      <headerFooter alignWithMargins="0">
        <oddHeader xml:space="preserve">&amp;C   </oddHeader>
        <oddFooter>&amp;C&amp;"Times New Roman,Bold" &amp;[52</oddFooter>
      </headerFooter>
      <autoFilter ref="A14:R134">
        <filterColumn colId="7"/>
        <filterColumn colId="9"/>
        <filterColumn colId="10"/>
        <filterColumn colId="11"/>
      </autoFilter>
    </customSheetView>
  </customSheetViews>
  <mergeCells count="9">
    <mergeCell ref="B76:G76"/>
    <mergeCell ref="A1:G1"/>
    <mergeCell ref="A2:G2"/>
    <mergeCell ref="A3:G3"/>
    <mergeCell ref="B4:G4"/>
    <mergeCell ref="B16:G16"/>
    <mergeCell ref="B71:G71"/>
    <mergeCell ref="B74:G74"/>
    <mergeCell ref="B70:G70"/>
  </mergeCells>
  <printOptions horizontalCentered="1"/>
  <pageMargins left="0.6692913385826772" right="0.6692913385826772" top="0.6692913385826772" bottom="3.7401574803149606" header="0.51181102362204722" footer="3.1496062992125986"/>
  <pageSetup paperSize="9" scale="85" firstPageNumber="35" orientation="portrait" blackAndWhite="1" useFirstPageNumber="1" r:id="rId3"/>
  <headerFooter alignWithMargins="0">
    <oddHeader xml:space="preserve">&amp;C   </oddHeader>
    <oddFooter>&amp;C&amp;"Times New Roman,Bold"&amp;P</oddFooter>
  </headerFooter>
  <rowBreaks count="2" manualBreakCount="2">
    <brk id="39" max="7" man="1"/>
    <brk id="76" max="7" man="1"/>
  </rowBreaks>
  <legacyDrawing r:id="rId4"/>
</worksheet>
</file>

<file path=xl/worksheets/sheet25.xml><?xml version="1.0" encoding="utf-8"?>
<worksheet xmlns="http://schemas.openxmlformats.org/spreadsheetml/2006/main" xmlns:r="http://schemas.openxmlformats.org/officeDocument/2006/relationships">
  <sheetPr syncVertical="1" syncRef="B43" transitionEvaluation="1" codeName="Sheet28">
    <tabColor rgb="FF00B050"/>
  </sheetPr>
  <dimension ref="A1:I116"/>
  <sheetViews>
    <sheetView view="pageBreakPreview" topLeftCell="B43" zoomScaleNormal="160" zoomScaleSheetLayoutView="100" workbookViewId="0">
      <selection activeCell="I1" sqref="I1:AG1048576"/>
    </sheetView>
  </sheetViews>
  <sheetFormatPr defaultColWidth="11" defaultRowHeight="13.2"/>
  <cols>
    <col min="1" max="1" width="6.33203125" style="289" customWidth="1"/>
    <col min="2" max="2" width="8.6640625" style="225" customWidth="1"/>
    <col min="3" max="3" width="38.6640625" style="285" customWidth="1"/>
    <col min="4" max="4" width="9" style="230" customWidth="1"/>
    <col min="5" max="5" width="9.44140625" style="230" customWidth="1"/>
    <col min="6" max="6" width="10" style="227" customWidth="1"/>
    <col min="7" max="7" width="9.6640625" style="227" customWidth="1"/>
    <col min="8" max="8" width="3" style="224" customWidth="1"/>
    <col min="9" max="9" width="11" style="232"/>
    <col min="10" max="16384" width="11" style="227"/>
  </cols>
  <sheetData>
    <row r="1" spans="1:9" ht="13.35" customHeight="1">
      <c r="A1" s="1313" t="s">
        <v>16</v>
      </c>
      <c r="B1" s="1313"/>
      <c r="C1" s="1313"/>
      <c r="D1" s="1313"/>
      <c r="E1" s="1313"/>
      <c r="F1" s="1313"/>
      <c r="G1" s="1313"/>
      <c r="H1" s="769"/>
      <c r="I1" s="227"/>
    </row>
    <row r="2" spans="1:9" ht="13.35" customHeight="1">
      <c r="A2" s="1313" t="s">
        <v>17</v>
      </c>
      <c r="B2" s="1313"/>
      <c r="C2" s="1313"/>
      <c r="D2" s="1313"/>
      <c r="E2" s="1313"/>
      <c r="F2" s="1313"/>
      <c r="G2" s="1313"/>
      <c r="H2" s="769"/>
      <c r="I2" s="227"/>
    </row>
    <row r="3" spans="1:9" ht="27" customHeight="1">
      <c r="A3" s="1333" t="s">
        <v>606</v>
      </c>
      <c r="B3" s="1333"/>
      <c r="C3" s="1333"/>
      <c r="D3" s="1333"/>
      <c r="E3" s="1333"/>
      <c r="F3" s="1333"/>
      <c r="G3" s="1333"/>
      <c r="H3" s="1024"/>
      <c r="I3" s="227"/>
    </row>
    <row r="4" spans="1:9" ht="13.8">
      <c r="A4" s="404"/>
      <c r="B4" s="405"/>
      <c r="C4" s="405"/>
      <c r="D4" s="405"/>
      <c r="E4" s="405"/>
      <c r="F4" s="405"/>
      <c r="G4" s="405"/>
      <c r="H4" s="770"/>
      <c r="I4" s="227"/>
    </row>
    <row r="5" spans="1:9" ht="13.35" customHeight="1">
      <c r="A5" s="404"/>
      <c r="B5" s="283"/>
      <c r="C5" s="283"/>
      <c r="D5" s="406"/>
      <c r="E5" s="407" t="s">
        <v>3</v>
      </c>
      <c r="F5" s="407" t="s">
        <v>4</v>
      </c>
      <c r="G5" s="407" t="s">
        <v>101</v>
      </c>
      <c r="H5" s="771"/>
    </row>
    <row r="6" spans="1:9" ht="13.35" customHeight="1">
      <c r="A6" s="404"/>
      <c r="B6" s="411" t="s">
        <v>5</v>
      </c>
      <c r="C6" s="283" t="s">
        <v>6</v>
      </c>
      <c r="D6" s="287" t="s">
        <v>44</v>
      </c>
      <c r="E6" s="294">
        <v>2774367</v>
      </c>
      <c r="F6" s="294">
        <v>4554127</v>
      </c>
      <c r="G6" s="294">
        <f>SUM(E6:F6)</f>
        <v>7328494</v>
      </c>
      <c r="H6" s="288"/>
    </row>
    <row r="7" spans="1:9" ht="13.35" customHeight="1">
      <c r="A7" s="404"/>
      <c r="B7" s="411" t="s">
        <v>7</v>
      </c>
      <c r="C7" s="283" t="s">
        <v>309</v>
      </c>
      <c r="D7" s="287" t="s">
        <v>44</v>
      </c>
      <c r="E7" s="294">
        <v>361050</v>
      </c>
      <c r="F7" s="294">
        <v>388241</v>
      </c>
      <c r="G7" s="294">
        <f>SUM(E7:F7)</f>
        <v>749291</v>
      </c>
      <c r="H7" s="288"/>
    </row>
    <row r="8" spans="1:9" ht="13.35" customHeight="1">
      <c r="A8" s="404"/>
      <c r="B8" s="411" t="s">
        <v>311</v>
      </c>
      <c r="C8" s="283" t="s">
        <v>402</v>
      </c>
      <c r="D8" s="287" t="s">
        <v>326</v>
      </c>
      <c r="E8" s="294">
        <v>566854</v>
      </c>
      <c r="F8" s="294">
        <v>127271</v>
      </c>
      <c r="G8" s="294">
        <f>SUM(E8:F8)</f>
        <v>694125</v>
      </c>
      <c r="H8" s="288"/>
    </row>
    <row r="9" spans="1:9" ht="13.35" customHeight="1">
      <c r="A9" s="404"/>
      <c r="B9" s="411"/>
      <c r="C9" s="283"/>
      <c r="D9" s="287"/>
      <c r="E9" s="294"/>
      <c r="F9" s="294"/>
      <c r="G9" s="294"/>
      <c r="H9" s="288"/>
    </row>
    <row r="10" spans="1:9" ht="12.6" customHeight="1">
      <c r="A10" s="404"/>
      <c r="B10" s="408" t="s">
        <v>330</v>
      </c>
      <c r="C10" s="409" t="s">
        <v>8</v>
      </c>
      <c r="D10" s="410"/>
      <c r="E10" s="295"/>
      <c r="F10" s="295"/>
      <c r="G10" s="295"/>
      <c r="H10" s="771"/>
    </row>
    <row r="11" spans="1:9">
      <c r="A11" s="404"/>
      <c r="B11" s="408"/>
      <c r="C11" s="409" t="s">
        <v>97</v>
      </c>
      <c r="D11" s="410" t="s">
        <v>44</v>
      </c>
      <c r="E11" s="1025">
        <f>G50</f>
        <v>1018944</v>
      </c>
      <c r="F11" s="624">
        <f>G101</f>
        <v>139550</v>
      </c>
      <c r="G11" s="295">
        <f>SUM(E11:F11)</f>
        <v>1158494</v>
      </c>
      <c r="H11" s="771"/>
    </row>
    <row r="12" spans="1:9" ht="14.4" customHeight="1">
      <c r="A12" s="404"/>
      <c r="B12" s="411" t="s">
        <v>43</v>
      </c>
      <c r="C12" s="461" t="s">
        <v>312</v>
      </c>
      <c r="D12" s="412" t="s">
        <v>44</v>
      </c>
      <c r="E12" s="413">
        <f>SUM(E6:E11)</f>
        <v>4721215</v>
      </c>
      <c r="F12" s="413">
        <f>SUM(F6:F11)</f>
        <v>5209189</v>
      </c>
      <c r="G12" s="413">
        <f>SUM(E12:F12)</f>
        <v>9930404</v>
      </c>
      <c r="H12" s="288"/>
    </row>
    <row r="13" spans="1:9">
      <c r="A13" s="404"/>
      <c r="B13" s="408"/>
      <c r="C13" s="283"/>
      <c r="D13" s="293"/>
      <c r="E13" s="293"/>
      <c r="F13" s="287"/>
      <c r="G13" s="293"/>
      <c r="H13" s="288"/>
    </row>
    <row r="14" spans="1:9" ht="13.35" customHeight="1">
      <c r="A14" s="404"/>
      <c r="B14" s="411" t="s">
        <v>397</v>
      </c>
      <c r="C14" s="283" t="s">
        <v>21</v>
      </c>
      <c r="D14" s="283"/>
      <c r="E14" s="283"/>
      <c r="F14" s="414"/>
      <c r="G14" s="283"/>
      <c r="H14" s="772"/>
    </row>
    <row r="15" spans="1:9" s="219" customFormat="1">
      <c r="A15" s="294"/>
      <c r="B15" s="415"/>
      <c r="C15" s="415"/>
      <c r="D15" s="415"/>
      <c r="E15" s="415"/>
      <c r="F15" s="415"/>
      <c r="G15" s="415"/>
      <c r="H15" s="773"/>
    </row>
    <row r="16" spans="1:9" s="219" customFormat="1" ht="13.8" thickBot="1">
      <c r="A16" s="416"/>
      <c r="B16" s="417"/>
      <c r="C16" s="417"/>
      <c r="D16" s="417"/>
      <c r="E16" s="417"/>
      <c r="F16" s="417"/>
      <c r="G16" s="417" t="s">
        <v>89</v>
      </c>
      <c r="H16" s="773"/>
    </row>
    <row r="17" spans="1:9" s="219" customFormat="1" ht="14.4" thickTop="1" thickBot="1">
      <c r="A17" s="416"/>
      <c r="B17" s="418"/>
      <c r="C17" s="418" t="s">
        <v>22</v>
      </c>
      <c r="D17" s="418"/>
      <c r="E17" s="418"/>
      <c r="F17" s="418"/>
      <c r="G17" s="419" t="s">
        <v>101</v>
      </c>
      <c r="H17" s="771"/>
    </row>
    <row r="18" spans="1:9" ht="13.95" customHeight="1" thickTop="1">
      <c r="A18" s="284"/>
      <c r="B18" s="286"/>
      <c r="C18" s="1026" t="s">
        <v>47</v>
      </c>
      <c r="D18" s="231"/>
      <c r="E18" s="278"/>
      <c r="F18" s="278"/>
      <c r="G18" s="231"/>
      <c r="H18" s="1027"/>
      <c r="I18" s="227"/>
    </row>
    <row r="19" spans="1:9" ht="13.95" customHeight="1">
      <c r="A19" s="1028" t="s">
        <v>48</v>
      </c>
      <c r="B19" s="1029">
        <v>2215</v>
      </c>
      <c r="C19" s="1030" t="s">
        <v>386</v>
      </c>
      <c r="D19" s="231"/>
      <c r="E19" s="278"/>
      <c r="F19" s="278"/>
      <c r="G19" s="231"/>
      <c r="H19" s="1027"/>
      <c r="I19" s="227"/>
    </row>
    <row r="20" spans="1:9" ht="13.95" customHeight="1">
      <c r="A20" s="1028"/>
      <c r="B20" s="1031">
        <v>2</v>
      </c>
      <c r="C20" s="1032" t="s">
        <v>476</v>
      </c>
      <c r="D20" s="231"/>
      <c r="E20" s="278"/>
      <c r="F20" s="278"/>
      <c r="G20" s="231"/>
      <c r="H20" s="1027"/>
      <c r="I20" s="227"/>
    </row>
    <row r="21" spans="1:9" ht="13.95" customHeight="1">
      <c r="A21" s="1028"/>
      <c r="B21" s="1033">
        <v>2.105</v>
      </c>
      <c r="C21" s="1030" t="s">
        <v>477</v>
      </c>
      <c r="D21" s="231"/>
      <c r="E21" s="278"/>
      <c r="F21" s="278"/>
      <c r="G21" s="231"/>
      <c r="H21" s="1027"/>
      <c r="I21" s="227"/>
    </row>
    <row r="22" spans="1:9" ht="13.95" customHeight="1">
      <c r="A22" s="1028"/>
      <c r="B22" s="1031">
        <v>81</v>
      </c>
      <c r="C22" s="1032" t="s">
        <v>478</v>
      </c>
      <c r="D22" s="231"/>
      <c r="E22" s="278"/>
      <c r="F22" s="278"/>
      <c r="G22" s="231"/>
      <c r="H22" s="1027"/>
      <c r="I22" s="227"/>
    </row>
    <row r="23" spans="1:9" ht="13.95" customHeight="1">
      <c r="A23" s="1028"/>
      <c r="B23" s="1034" t="s">
        <v>479</v>
      </c>
      <c r="C23" s="1032" t="s">
        <v>480</v>
      </c>
      <c r="D23" s="1035"/>
      <c r="E23" s="1036">
        <v>19644</v>
      </c>
      <c r="F23" s="1037">
        <v>0</v>
      </c>
      <c r="G23" s="1035">
        <f>SUM(E23:F23)</f>
        <v>19644</v>
      </c>
      <c r="H23" s="1027" t="s">
        <v>165</v>
      </c>
      <c r="I23" s="227"/>
    </row>
    <row r="24" spans="1:9" ht="13.95" customHeight="1">
      <c r="A24" s="1028" t="s">
        <v>43</v>
      </c>
      <c r="B24" s="1031">
        <v>81</v>
      </c>
      <c r="C24" s="1032" t="s">
        <v>478</v>
      </c>
      <c r="D24" s="1035"/>
      <c r="E24" s="1036">
        <f>E23</f>
        <v>19644</v>
      </c>
      <c r="F24" s="1038">
        <f t="shared" ref="F24:G26" si="0">F23</f>
        <v>0</v>
      </c>
      <c r="G24" s="1036">
        <f t="shared" si="0"/>
        <v>19644</v>
      </c>
      <c r="H24" s="1027"/>
      <c r="I24" s="227"/>
    </row>
    <row r="25" spans="1:9" ht="13.95" customHeight="1">
      <c r="A25" s="1028" t="s">
        <v>43</v>
      </c>
      <c r="B25" s="1033">
        <v>2.105</v>
      </c>
      <c r="C25" s="1030" t="s">
        <v>477</v>
      </c>
      <c r="D25" s="1035"/>
      <c r="E25" s="1036">
        <f>E24</f>
        <v>19644</v>
      </c>
      <c r="F25" s="1039">
        <f t="shared" si="0"/>
        <v>0</v>
      </c>
      <c r="G25" s="1036">
        <f t="shared" si="0"/>
        <v>19644</v>
      </c>
      <c r="H25" s="1027"/>
      <c r="I25" s="227"/>
    </row>
    <row r="26" spans="1:9" ht="13.95" customHeight="1">
      <c r="A26" s="1028" t="s">
        <v>43</v>
      </c>
      <c r="B26" s="1029">
        <v>2215</v>
      </c>
      <c r="C26" s="1030" t="s">
        <v>386</v>
      </c>
      <c r="D26" s="1035"/>
      <c r="E26" s="1036">
        <f>E25</f>
        <v>19644</v>
      </c>
      <c r="F26" s="1039">
        <f t="shared" si="0"/>
        <v>0</v>
      </c>
      <c r="G26" s="1036">
        <f t="shared" si="0"/>
        <v>19644</v>
      </c>
      <c r="H26" s="1027"/>
      <c r="I26" s="227"/>
    </row>
    <row r="27" spans="1:9" ht="15" customHeight="1">
      <c r="A27" s="284"/>
      <c r="B27" s="286"/>
      <c r="C27" s="1026"/>
      <c r="D27" s="231"/>
      <c r="E27" s="278"/>
      <c r="F27" s="278"/>
      <c r="G27" s="231"/>
      <c r="H27" s="1027"/>
      <c r="I27" s="227"/>
    </row>
    <row r="28" spans="1:9" ht="13.95" customHeight="1">
      <c r="A28" s="1028" t="s">
        <v>48</v>
      </c>
      <c r="B28" s="1040">
        <v>2216</v>
      </c>
      <c r="C28" s="1041" t="s">
        <v>138</v>
      </c>
    </row>
    <row r="29" spans="1:9" ht="13.95" customHeight="1">
      <c r="A29" s="1042"/>
      <c r="B29" s="1043">
        <v>3</v>
      </c>
      <c r="C29" s="1044" t="s">
        <v>260</v>
      </c>
    </row>
    <row r="30" spans="1:9" ht="13.95" customHeight="1">
      <c r="A30" s="1042"/>
      <c r="B30" s="1045">
        <v>3.8</v>
      </c>
      <c r="C30" s="1041" t="s">
        <v>15</v>
      </c>
      <c r="D30" s="229"/>
      <c r="E30" s="229"/>
      <c r="F30" s="229"/>
      <c r="G30" s="229"/>
    </row>
    <row r="31" spans="1:9" ht="13.95" customHeight="1">
      <c r="A31" s="1042"/>
      <c r="B31" s="1034">
        <v>35</v>
      </c>
      <c r="C31" s="1032" t="s">
        <v>100</v>
      </c>
      <c r="D31" s="229"/>
      <c r="E31" s="229"/>
      <c r="F31" s="229"/>
      <c r="G31" s="229"/>
    </row>
    <row r="32" spans="1:9" ht="13.95" customHeight="1">
      <c r="A32" s="1046" t="s">
        <v>168</v>
      </c>
      <c r="B32" s="1034" t="s">
        <v>669</v>
      </c>
      <c r="C32" s="1032" t="s">
        <v>92</v>
      </c>
      <c r="D32" s="229"/>
      <c r="E32" s="229">
        <f>20000+20000+5000+120000+2000+2000+10000</f>
        <v>179000</v>
      </c>
      <c r="F32" s="926">
        <v>0</v>
      </c>
      <c r="G32" s="228">
        <f t="shared" ref="G32:G34" si="1">SUM(E32:F32)</f>
        <v>179000</v>
      </c>
      <c r="H32" s="224" t="s">
        <v>166</v>
      </c>
    </row>
    <row r="33" spans="1:8" ht="13.95" customHeight="1">
      <c r="A33" s="1042"/>
      <c r="B33" s="1034" t="s">
        <v>279</v>
      </c>
      <c r="C33" s="1047" t="s">
        <v>280</v>
      </c>
      <c r="D33" s="229"/>
      <c r="E33" s="229">
        <f>350000-10000</f>
        <v>340000</v>
      </c>
      <c r="F33" s="926">
        <v>0</v>
      </c>
      <c r="G33" s="228">
        <f t="shared" si="1"/>
        <v>340000</v>
      </c>
    </row>
    <row r="34" spans="1:8" ht="13.95" customHeight="1">
      <c r="A34" s="1042"/>
      <c r="B34" s="1034" t="s">
        <v>281</v>
      </c>
      <c r="C34" s="1047" t="s">
        <v>282</v>
      </c>
      <c r="D34" s="603"/>
      <c r="E34" s="603">
        <f>198000+240000</f>
        <v>438000</v>
      </c>
      <c r="F34" s="870">
        <v>0</v>
      </c>
      <c r="G34" s="603">
        <f t="shared" si="1"/>
        <v>438000</v>
      </c>
    </row>
    <row r="35" spans="1:8" ht="13.95" customHeight="1">
      <c r="A35" s="1028" t="s">
        <v>43</v>
      </c>
      <c r="B35" s="1034">
        <v>35</v>
      </c>
      <c r="C35" s="1032" t="s">
        <v>100</v>
      </c>
      <c r="D35" s="603"/>
      <c r="E35" s="1048">
        <f>SUM(E32:E34)</f>
        <v>957000</v>
      </c>
      <c r="F35" s="870">
        <f t="shared" ref="F35:G35" si="2">SUM(F32:F34)</f>
        <v>0</v>
      </c>
      <c r="G35" s="1048">
        <f t="shared" si="2"/>
        <v>957000</v>
      </c>
    </row>
    <row r="36" spans="1:8" ht="13.95" customHeight="1">
      <c r="A36" s="1028" t="s">
        <v>43</v>
      </c>
      <c r="B36" s="1045">
        <v>3.8</v>
      </c>
      <c r="C36" s="1041" t="s">
        <v>15</v>
      </c>
      <c r="D36" s="603"/>
      <c r="E36" s="1048">
        <f>E35</f>
        <v>957000</v>
      </c>
      <c r="F36" s="870">
        <f t="shared" ref="F36:G37" si="3">F35</f>
        <v>0</v>
      </c>
      <c r="G36" s="1048">
        <f>G35</f>
        <v>957000</v>
      </c>
    </row>
    <row r="37" spans="1:8" ht="13.95" customHeight="1">
      <c r="A37" s="1028" t="s">
        <v>43</v>
      </c>
      <c r="B37" s="1043">
        <v>3</v>
      </c>
      <c r="C37" s="1044" t="s">
        <v>260</v>
      </c>
      <c r="D37" s="603"/>
      <c r="E37" s="1048">
        <f>E36</f>
        <v>957000</v>
      </c>
      <c r="F37" s="870">
        <f t="shared" si="3"/>
        <v>0</v>
      </c>
      <c r="G37" s="1048">
        <f t="shared" si="3"/>
        <v>957000</v>
      </c>
    </row>
    <row r="38" spans="1:8" ht="13.95" customHeight="1">
      <c r="A38" s="1028" t="s">
        <v>43</v>
      </c>
      <c r="B38" s="1040">
        <v>2216</v>
      </c>
      <c r="C38" s="1041" t="s">
        <v>138</v>
      </c>
      <c r="D38" s="603"/>
      <c r="E38" s="603">
        <f t="shared" ref="E38" si="4">E37</f>
        <v>957000</v>
      </c>
      <c r="F38" s="870">
        <f t="shared" ref="F38:G38" si="5">F37</f>
        <v>0</v>
      </c>
      <c r="G38" s="603">
        <f t="shared" si="5"/>
        <v>957000</v>
      </c>
    </row>
    <row r="39" spans="1:8">
      <c r="A39" s="1028"/>
      <c r="B39" s="1040"/>
      <c r="C39" s="1041"/>
    </row>
    <row r="40" spans="1:8">
      <c r="A40" s="1028" t="s">
        <v>48</v>
      </c>
      <c r="B40" s="1029">
        <v>3054</v>
      </c>
      <c r="C40" s="1030" t="s">
        <v>38</v>
      </c>
    </row>
    <row r="41" spans="1:8">
      <c r="A41" s="1028"/>
      <c r="B41" s="1031">
        <v>4</v>
      </c>
      <c r="C41" s="1032" t="s">
        <v>90</v>
      </c>
    </row>
    <row r="42" spans="1:8">
      <c r="A42" s="1028"/>
      <c r="B42" s="1049">
        <v>4.1050000000000004</v>
      </c>
      <c r="C42" s="1050" t="s">
        <v>105</v>
      </c>
      <c r="D42" s="229"/>
      <c r="E42" s="229"/>
      <c r="F42" s="228"/>
      <c r="G42" s="228"/>
    </row>
    <row r="43" spans="1:8">
      <c r="A43" s="1051"/>
      <c r="B43" s="1052">
        <v>60</v>
      </c>
      <c r="C43" s="1053" t="s">
        <v>300</v>
      </c>
      <c r="D43" s="603"/>
      <c r="E43" s="603"/>
      <c r="F43" s="738"/>
      <c r="G43" s="738"/>
    </row>
    <row r="44" spans="1:8" ht="26.4">
      <c r="A44" s="1028"/>
      <c r="B44" s="1054">
        <v>81</v>
      </c>
      <c r="C44" s="1032" t="s">
        <v>322</v>
      </c>
    </row>
    <row r="45" spans="1:8">
      <c r="A45" s="1028"/>
      <c r="B45" s="1055" t="s">
        <v>321</v>
      </c>
      <c r="C45" s="1044" t="s">
        <v>211</v>
      </c>
      <c r="D45" s="603"/>
      <c r="E45" s="603">
        <v>42300</v>
      </c>
      <c r="F45" s="870">
        <v>0</v>
      </c>
      <c r="G45" s="738">
        <f>SUM(E45:F45)</f>
        <v>42300</v>
      </c>
      <c r="H45" s="224" t="s">
        <v>171</v>
      </c>
    </row>
    <row r="46" spans="1:8">
      <c r="A46" s="1028" t="s">
        <v>43</v>
      </c>
      <c r="B46" s="1056">
        <v>60</v>
      </c>
      <c r="C46" s="1044" t="s">
        <v>300</v>
      </c>
      <c r="D46" s="603"/>
      <c r="E46" s="603">
        <f>SUM(E45:E45)</f>
        <v>42300</v>
      </c>
      <c r="F46" s="870">
        <f t="shared" ref="F46:G46" si="6">SUM(F45:F45)</f>
        <v>0</v>
      </c>
      <c r="G46" s="603">
        <f t="shared" si="6"/>
        <v>42300</v>
      </c>
    </row>
    <row r="47" spans="1:8">
      <c r="A47" s="1028" t="s">
        <v>43</v>
      </c>
      <c r="B47" s="1049">
        <v>4.1050000000000004</v>
      </c>
      <c r="C47" s="1050" t="s">
        <v>105</v>
      </c>
      <c r="D47" s="603"/>
      <c r="E47" s="603">
        <f t="shared" ref="E47" si="7">E46</f>
        <v>42300</v>
      </c>
      <c r="F47" s="870">
        <f t="shared" ref="F47:G47" si="8">F46</f>
        <v>0</v>
      </c>
      <c r="G47" s="603">
        <f t="shared" si="8"/>
        <v>42300</v>
      </c>
    </row>
    <row r="48" spans="1:8">
      <c r="A48" s="1028" t="s">
        <v>43</v>
      </c>
      <c r="B48" s="1031">
        <v>4</v>
      </c>
      <c r="C48" s="1032" t="s">
        <v>90</v>
      </c>
      <c r="D48" s="585"/>
      <c r="E48" s="585">
        <f>E47</f>
        <v>42300</v>
      </c>
      <c r="F48" s="871">
        <f t="shared" ref="F48:G49" si="9">F47</f>
        <v>0</v>
      </c>
      <c r="G48" s="585">
        <f t="shared" si="9"/>
        <v>42300</v>
      </c>
    </row>
    <row r="49" spans="1:8">
      <c r="A49" s="1051" t="s">
        <v>43</v>
      </c>
      <c r="B49" s="1057">
        <v>3054</v>
      </c>
      <c r="C49" s="1058" t="s">
        <v>38</v>
      </c>
      <c r="D49" s="603"/>
      <c r="E49" s="603">
        <f>E48</f>
        <v>42300</v>
      </c>
      <c r="F49" s="870">
        <f t="shared" si="9"/>
        <v>0</v>
      </c>
      <c r="G49" s="603">
        <f t="shared" si="9"/>
        <v>42300</v>
      </c>
    </row>
    <row r="50" spans="1:8">
      <c r="A50" s="1059" t="s">
        <v>43</v>
      </c>
      <c r="B50" s="1060"/>
      <c r="C50" s="1061" t="s">
        <v>47</v>
      </c>
      <c r="D50" s="603"/>
      <c r="E50" s="603">
        <f>E49+E38+E26</f>
        <v>1018944</v>
      </c>
      <c r="F50" s="870">
        <f>F49+F38+F26</f>
        <v>0</v>
      </c>
      <c r="G50" s="603">
        <f>G49+G38+G26</f>
        <v>1018944</v>
      </c>
    </row>
    <row r="51" spans="1:8">
      <c r="A51" s="1028"/>
      <c r="B51" s="1034"/>
      <c r="C51" s="1062"/>
    </row>
    <row r="52" spans="1:8" ht="14.4" customHeight="1">
      <c r="A52" s="1028"/>
      <c r="B52" s="1034"/>
      <c r="C52" s="1030" t="s">
        <v>9</v>
      </c>
    </row>
    <row r="53" spans="1:8" ht="14.4" customHeight="1">
      <c r="A53" s="1028" t="s">
        <v>48</v>
      </c>
      <c r="B53" s="1029">
        <v>4215</v>
      </c>
      <c r="C53" s="1030" t="s">
        <v>126</v>
      </c>
    </row>
    <row r="54" spans="1:8" ht="14.4" customHeight="1">
      <c r="A54" s="1028"/>
      <c r="B54" s="1031">
        <v>1</v>
      </c>
      <c r="C54" s="1032" t="s">
        <v>59</v>
      </c>
    </row>
    <row r="55" spans="1:8" ht="14.4" customHeight="1">
      <c r="A55" s="1028"/>
      <c r="B55" s="1033">
        <v>1.1020000000000001</v>
      </c>
      <c r="C55" s="1063" t="s">
        <v>125</v>
      </c>
    </row>
    <row r="56" spans="1:8" ht="14.4" customHeight="1">
      <c r="A56" s="1028"/>
      <c r="B56" s="1034">
        <v>36</v>
      </c>
      <c r="C56" s="1032" t="s">
        <v>100</v>
      </c>
    </row>
    <row r="57" spans="1:8" ht="14.4" customHeight="1">
      <c r="A57" s="1028"/>
      <c r="B57" s="1034">
        <v>45</v>
      </c>
      <c r="C57" s="1032" t="s">
        <v>10</v>
      </c>
    </row>
    <row r="58" spans="1:8" ht="14.4" customHeight="1">
      <c r="A58" s="1028"/>
      <c r="B58" s="1064" t="s">
        <v>666</v>
      </c>
      <c r="C58" s="1032" t="s">
        <v>667</v>
      </c>
      <c r="D58" s="603"/>
      <c r="E58" s="603">
        <v>500</v>
      </c>
      <c r="F58" s="870">
        <v>0</v>
      </c>
      <c r="G58" s="738">
        <f>SUM(E58:F58)</f>
        <v>500</v>
      </c>
      <c r="H58" s="224" t="s">
        <v>170</v>
      </c>
    </row>
    <row r="59" spans="1:8" ht="14.4" customHeight="1">
      <c r="A59" s="1028" t="s">
        <v>43</v>
      </c>
      <c r="B59" s="1034">
        <v>45</v>
      </c>
      <c r="C59" s="1032" t="s">
        <v>10</v>
      </c>
      <c r="D59" s="603"/>
      <c r="E59" s="603">
        <f>E58</f>
        <v>500</v>
      </c>
      <c r="F59" s="870">
        <f t="shared" ref="F59:G59" si="10">F58</f>
        <v>0</v>
      </c>
      <c r="G59" s="603">
        <f t="shared" si="10"/>
        <v>500</v>
      </c>
    </row>
    <row r="60" spans="1:8" ht="14.4" customHeight="1">
      <c r="A60" s="1028"/>
      <c r="B60" s="1034"/>
      <c r="C60" s="1032"/>
    </row>
    <row r="61" spans="1:8" ht="14.4" customHeight="1">
      <c r="A61" s="1028"/>
      <c r="B61" s="1034">
        <v>46</v>
      </c>
      <c r="C61" s="1032" t="s">
        <v>11</v>
      </c>
      <c r="D61" s="229"/>
      <c r="E61" s="229"/>
      <c r="F61" s="228"/>
      <c r="G61" s="228"/>
    </row>
    <row r="62" spans="1:8" ht="14.4" customHeight="1">
      <c r="A62" s="1028"/>
      <c r="B62" s="1064" t="s">
        <v>387</v>
      </c>
      <c r="C62" s="1032" t="s">
        <v>388</v>
      </c>
      <c r="D62" s="603"/>
      <c r="E62" s="603">
        <v>550</v>
      </c>
      <c r="F62" s="870">
        <v>0</v>
      </c>
      <c r="G62" s="738">
        <f>SUM(E62:F62)</f>
        <v>550</v>
      </c>
      <c r="H62" s="224" t="s">
        <v>192</v>
      </c>
    </row>
    <row r="63" spans="1:8" ht="14.4" customHeight="1">
      <c r="A63" s="1028" t="s">
        <v>43</v>
      </c>
      <c r="B63" s="1034">
        <v>46</v>
      </c>
      <c r="C63" s="1032" t="s">
        <v>11</v>
      </c>
      <c r="D63" s="603"/>
      <c r="E63" s="603">
        <f>SUM(E62:E62)</f>
        <v>550</v>
      </c>
      <c r="F63" s="870">
        <f t="shared" ref="F63:G63" si="11">SUM(F62:F62)</f>
        <v>0</v>
      </c>
      <c r="G63" s="603">
        <f t="shared" si="11"/>
        <v>550</v>
      </c>
    </row>
    <row r="64" spans="1:8" ht="14.4" customHeight="1">
      <c r="A64" s="1028" t="s">
        <v>43</v>
      </c>
      <c r="B64" s="1034">
        <v>36</v>
      </c>
      <c r="C64" s="1032" t="s">
        <v>100</v>
      </c>
      <c r="D64" s="585"/>
      <c r="E64" s="585">
        <f>E63+E59</f>
        <v>1050</v>
      </c>
      <c r="F64" s="871">
        <f t="shared" ref="F64:G64" si="12">F63+F59</f>
        <v>0</v>
      </c>
      <c r="G64" s="585">
        <f t="shared" si="12"/>
        <v>1050</v>
      </c>
    </row>
    <row r="65" spans="1:7" ht="14.4" customHeight="1">
      <c r="A65" s="1028" t="s">
        <v>43</v>
      </c>
      <c r="B65" s="1033">
        <v>1.1020000000000001</v>
      </c>
      <c r="C65" s="1030" t="s">
        <v>125</v>
      </c>
      <c r="D65" s="585"/>
      <c r="E65" s="585">
        <f>E64</f>
        <v>1050</v>
      </c>
      <c r="F65" s="873">
        <f>F64</f>
        <v>0</v>
      </c>
      <c r="G65" s="585">
        <f>G64</f>
        <v>1050</v>
      </c>
    </row>
    <row r="66" spans="1:7" ht="14.4" customHeight="1">
      <c r="A66" s="1028" t="s">
        <v>43</v>
      </c>
      <c r="B66" s="1031">
        <v>1</v>
      </c>
      <c r="C66" s="1032" t="s">
        <v>59</v>
      </c>
      <c r="D66" s="603"/>
      <c r="E66" s="603">
        <f t="shared" ref="E66:F67" si="13">E65</f>
        <v>1050</v>
      </c>
      <c r="F66" s="870">
        <f t="shared" si="13"/>
        <v>0</v>
      </c>
      <c r="G66" s="603">
        <f t="shared" ref="G66" si="14">G65</f>
        <v>1050</v>
      </c>
    </row>
    <row r="67" spans="1:7" ht="14.4" customHeight="1">
      <c r="A67" s="1028" t="s">
        <v>43</v>
      </c>
      <c r="B67" s="1029">
        <v>4215</v>
      </c>
      <c r="C67" s="1030" t="s">
        <v>126</v>
      </c>
      <c r="D67" s="603"/>
      <c r="E67" s="603">
        <f t="shared" si="13"/>
        <v>1050</v>
      </c>
      <c r="F67" s="870">
        <f t="shared" si="13"/>
        <v>0</v>
      </c>
      <c r="G67" s="603">
        <f t="shared" ref="G67" si="15">G66</f>
        <v>1050</v>
      </c>
    </row>
    <row r="68" spans="1:7">
      <c r="A68" s="1028"/>
      <c r="B68" s="1029"/>
      <c r="C68" s="1030"/>
      <c r="D68" s="229"/>
      <c r="E68" s="229"/>
      <c r="F68" s="926"/>
      <c r="G68" s="229"/>
    </row>
    <row r="69" spans="1:7" ht="14.4" customHeight="1">
      <c r="A69" s="1028" t="s">
        <v>48</v>
      </c>
      <c r="B69" s="1029">
        <v>4216</v>
      </c>
      <c r="C69" s="1030" t="s">
        <v>550</v>
      </c>
      <c r="D69" s="229"/>
      <c r="E69" s="229"/>
      <c r="F69" s="926"/>
      <c r="G69" s="229"/>
    </row>
    <row r="70" spans="1:7" ht="14.4" customHeight="1">
      <c r="A70" s="1028"/>
      <c r="B70" s="1031">
        <v>3</v>
      </c>
      <c r="C70" s="1032" t="s">
        <v>260</v>
      </c>
      <c r="D70" s="229"/>
      <c r="E70" s="229"/>
      <c r="F70" s="926"/>
      <c r="G70" s="229"/>
    </row>
    <row r="71" spans="1:7" ht="14.4" customHeight="1">
      <c r="A71" s="1028"/>
      <c r="B71" s="1033">
        <v>3.8</v>
      </c>
      <c r="C71" s="1030" t="s">
        <v>15</v>
      </c>
      <c r="D71" s="229"/>
      <c r="E71" s="229"/>
      <c r="F71" s="926"/>
      <c r="G71" s="229"/>
    </row>
    <row r="72" spans="1:7" ht="14.4" customHeight="1">
      <c r="A72" s="1028"/>
      <c r="B72" s="1034">
        <v>36</v>
      </c>
      <c r="C72" s="1032" t="s">
        <v>100</v>
      </c>
      <c r="D72" s="229"/>
      <c r="E72" s="229"/>
      <c r="F72" s="926"/>
      <c r="G72" s="229"/>
    </row>
    <row r="73" spans="1:7" ht="14.4" customHeight="1">
      <c r="A73" s="1028"/>
      <c r="B73" s="1034">
        <v>45</v>
      </c>
      <c r="C73" s="1032" t="s">
        <v>10</v>
      </c>
      <c r="D73" s="229"/>
      <c r="E73" s="229"/>
      <c r="F73" s="926"/>
      <c r="G73" s="229"/>
    </row>
    <row r="74" spans="1:7" ht="14.4" customHeight="1">
      <c r="A74" s="1065" t="s">
        <v>168</v>
      </c>
      <c r="B74" s="1034" t="s">
        <v>546</v>
      </c>
      <c r="C74" s="1032" t="s">
        <v>605</v>
      </c>
      <c r="D74" s="603"/>
      <c r="E74" s="603">
        <f>150000-20000</f>
        <v>130000</v>
      </c>
      <c r="F74" s="870">
        <v>0</v>
      </c>
      <c r="G74" s="738">
        <f>SUM(E74:F74)</f>
        <v>130000</v>
      </c>
    </row>
    <row r="75" spans="1:7" ht="14.4" customHeight="1">
      <c r="A75" s="1028" t="s">
        <v>43</v>
      </c>
      <c r="B75" s="1034">
        <v>45</v>
      </c>
      <c r="C75" s="1032" t="s">
        <v>10</v>
      </c>
      <c r="D75" s="603"/>
      <c r="E75" s="603">
        <f>E74</f>
        <v>130000</v>
      </c>
      <c r="F75" s="870">
        <f t="shared" ref="F75:G79" si="16">F74</f>
        <v>0</v>
      </c>
      <c r="G75" s="603">
        <f t="shared" si="16"/>
        <v>130000</v>
      </c>
    </row>
    <row r="76" spans="1:7" ht="14.4" customHeight="1">
      <c r="A76" s="1028" t="s">
        <v>43</v>
      </c>
      <c r="B76" s="1034">
        <v>36</v>
      </c>
      <c r="C76" s="1032" t="s">
        <v>100</v>
      </c>
      <c r="D76" s="603"/>
      <c r="E76" s="603">
        <f>E75</f>
        <v>130000</v>
      </c>
      <c r="F76" s="870">
        <f t="shared" si="16"/>
        <v>0</v>
      </c>
      <c r="G76" s="603">
        <f t="shared" si="16"/>
        <v>130000</v>
      </c>
    </row>
    <row r="77" spans="1:7" ht="14.4" customHeight="1">
      <c r="A77" s="1028" t="s">
        <v>43</v>
      </c>
      <c r="B77" s="1033">
        <v>3.8</v>
      </c>
      <c r="C77" s="1030" t="s">
        <v>15</v>
      </c>
      <c r="D77" s="603"/>
      <c r="E77" s="603">
        <f>E76</f>
        <v>130000</v>
      </c>
      <c r="F77" s="870">
        <f t="shared" si="16"/>
        <v>0</v>
      </c>
      <c r="G77" s="603">
        <f t="shared" si="16"/>
        <v>130000</v>
      </c>
    </row>
    <row r="78" spans="1:7" ht="14.4" customHeight="1">
      <c r="A78" s="1028" t="s">
        <v>43</v>
      </c>
      <c r="B78" s="1031">
        <v>3</v>
      </c>
      <c r="C78" s="1032" t="s">
        <v>260</v>
      </c>
      <c r="D78" s="603"/>
      <c r="E78" s="603">
        <f>E77</f>
        <v>130000</v>
      </c>
      <c r="F78" s="870">
        <f t="shared" si="16"/>
        <v>0</v>
      </c>
      <c r="G78" s="603">
        <f t="shared" si="16"/>
        <v>130000</v>
      </c>
    </row>
    <row r="79" spans="1:7" ht="14.4" customHeight="1">
      <c r="A79" s="1028" t="s">
        <v>43</v>
      </c>
      <c r="B79" s="1029">
        <v>4216</v>
      </c>
      <c r="C79" s="1030" t="s">
        <v>550</v>
      </c>
      <c r="D79" s="603"/>
      <c r="E79" s="603">
        <f>E78</f>
        <v>130000</v>
      </c>
      <c r="F79" s="870">
        <f t="shared" si="16"/>
        <v>0</v>
      </c>
      <c r="G79" s="603">
        <f t="shared" si="16"/>
        <v>130000</v>
      </c>
    </row>
    <row r="80" spans="1:7">
      <c r="A80" s="1028"/>
      <c r="B80" s="1029"/>
      <c r="C80" s="1030"/>
      <c r="D80" s="229"/>
      <c r="E80" s="229"/>
      <c r="F80" s="926"/>
      <c r="G80" s="229"/>
    </row>
    <row r="81" spans="1:8" ht="26.4">
      <c r="A81" s="1028" t="s">
        <v>48</v>
      </c>
      <c r="B81" s="1029">
        <v>4515</v>
      </c>
      <c r="C81" s="1030" t="s">
        <v>535</v>
      </c>
      <c r="D81" s="229"/>
      <c r="E81" s="229"/>
      <c r="F81" s="926"/>
      <c r="G81" s="229"/>
    </row>
    <row r="82" spans="1:8" ht="14.4" customHeight="1">
      <c r="B82" s="1033">
        <v>0.10199999999999999</v>
      </c>
      <c r="C82" s="1066" t="s">
        <v>536</v>
      </c>
      <c r="D82" s="229"/>
      <c r="E82" s="229"/>
      <c r="F82" s="926"/>
      <c r="G82" s="229"/>
    </row>
    <row r="83" spans="1:8" ht="14.4" customHeight="1">
      <c r="A83" s="1028"/>
      <c r="B83" s="1067" t="s">
        <v>537</v>
      </c>
      <c r="C83" s="1028" t="s">
        <v>13</v>
      </c>
      <c r="D83" s="229"/>
      <c r="E83" s="229"/>
      <c r="F83" s="926"/>
      <c r="G83" s="229"/>
    </row>
    <row r="84" spans="1:8" ht="14.4" customHeight="1">
      <c r="A84" s="1065" t="s">
        <v>168</v>
      </c>
      <c r="B84" s="1068" t="s">
        <v>543</v>
      </c>
      <c r="C84" s="1028" t="s">
        <v>542</v>
      </c>
      <c r="D84" s="229"/>
      <c r="E84" s="229">
        <v>1000</v>
      </c>
      <c r="F84" s="926">
        <v>0</v>
      </c>
      <c r="G84" s="228">
        <f>SUM(E84:F84)</f>
        <v>1000</v>
      </c>
      <c r="H84" s="224" t="s">
        <v>540</v>
      </c>
    </row>
    <row r="85" spans="1:8" ht="14.4" customHeight="1">
      <c r="A85" s="1065" t="s">
        <v>168</v>
      </c>
      <c r="B85" s="1068" t="s">
        <v>539</v>
      </c>
      <c r="C85" s="1028" t="s">
        <v>538</v>
      </c>
      <c r="D85" s="603"/>
      <c r="E85" s="603">
        <v>2500</v>
      </c>
      <c r="F85" s="870">
        <v>0</v>
      </c>
      <c r="G85" s="738">
        <f>SUM(E85:F85)</f>
        <v>2500</v>
      </c>
      <c r="H85" s="224" t="s">
        <v>544</v>
      </c>
    </row>
    <row r="86" spans="1:8" ht="14.4" customHeight="1">
      <c r="A86" s="1028" t="s">
        <v>43</v>
      </c>
      <c r="B86" s="1069" t="s">
        <v>537</v>
      </c>
      <c r="C86" s="1028" t="s">
        <v>13</v>
      </c>
      <c r="D86" s="603"/>
      <c r="E86" s="603">
        <f>SUM(E84:E85)</f>
        <v>3500</v>
      </c>
      <c r="F86" s="870">
        <f t="shared" ref="F86:G86" si="17">SUM(F84:F85)</f>
        <v>0</v>
      </c>
      <c r="G86" s="603">
        <f t="shared" si="17"/>
        <v>3500</v>
      </c>
    </row>
    <row r="87" spans="1:8" ht="14.4" customHeight="1">
      <c r="A87" s="1028" t="s">
        <v>43</v>
      </c>
      <c r="B87" s="1033">
        <v>0.10199999999999999</v>
      </c>
      <c r="C87" s="1066" t="s">
        <v>536</v>
      </c>
      <c r="D87" s="603"/>
      <c r="E87" s="603">
        <f>E86</f>
        <v>3500</v>
      </c>
      <c r="F87" s="870">
        <f t="shared" ref="F87:G88" si="18">F86</f>
        <v>0</v>
      </c>
      <c r="G87" s="603">
        <f t="shared" si="18"/>
        <v>3500</v>
      </c>
    </row>
    <row r="88" spans="1:8" ht="26.4">
      <c r="A88" s="1028" t="s">
        <v>43</v>
      </c>
      <c r="B88" s="1029">
        <v>4515</v>
      </c>
      <c r="C88" s="1030" t="s">
        <v>535</v>
      </c>
      <c r="D88" s="603"/>
      <c r="E88" s="603">
        <f>E87</f>
        <v>3500</v>
      </c>
      <c r="F88" s="870">
        <f t="shared" si="18"/>
        <v>0</v>
      </c>
      <c r="G88" s="603">
        <f t="shared" si="18"/>
        <v>3500</v>
      </c>
    </row>
    <row r="89" spans="1:8">
      <c r="A89" s="1028"/>
      <c r="B89" s="1029"/>
      <c r="C89" s="1030"/>
      <c r="D89" s="229"/>
      <c r="E89" s="229"/>
      <c r="F89" s="926"/>
      <c r="G89" s="229"/>
    </row>
    <row r="90" spans="1:8">
      <c r="A90" s="1028" t="s">
        <v>48</v>
      </c>
      <c r="B90" s="1029">
        <v>5054</v>
      </c>
      <c r="C90" s="1030" t="s">
        <v>26</v>
      </c>
      <c r="D90" s="229"/>
      <c r="E90" s="229"/>
      <c r="F90" s="926"/>
      <c r="G90" s="229"/>
    </row>
    <row r="91" spans="1:8">
      <c r="A91" s="1028"/>
      <c r="B91" s="1031">
        <v>4</v>
      </c>
      <c r="C91" s="1032" t="s">
        <v>90</v>
      </c>
      <c r="D91" s="229"/>
      <c r="E91" s="229"/>
      <c r="F91" s="926"/>
      <c r="G91" s="229"/>
    </row>
    <row r="92" spans="1:8">
      <c r="A92" s="1028"/>
      <c r="B92" s="1033">
        <v>4.3369999999999997</v>
      </c>
      <c r="C92" s="1030" t="s">
        <v>68</v>
      </c>
      <c r="D92" s="229"/>
      <c r="E92" s="229"/>
      <c r="F92" s="926"/>
      <c r="G92" s="229"/>
    </row>
    <row r="93" spans="1:8">
      <c r="A93" s="1028"/>
      <c r="B93" s="1034">
        <v>36</v>
      </c>
      <c r="C93" s="1032" t="s">
        <v>100</v>
      </c>
      <c r="D93" s="229"/>
      <c r="E93" s="229"/>
      <c r="F93" s="926"/>
      <c r="G93" s="229"/>
    </row>
    <row r="94" spans="1:8">
      <c r="A94" s="1028"/>
      <c r="B94" s="1034">
        <v>45</v>
      </c>
      <c r="C94" s="1032" t="s">
        <v>10</v>
      </c>
      <c r="D94" s="229"/>
      <c r="E94" s="229"/>
      <c r="F94" s="926"/>
      <c r="G94" s="229"/>
    </row>
    <row r="95" spans="1:8">
      <c r="A95" s="1065" t="s">
        <v>168</v>
      </c>
      <c r="B95" s="1064" t="s">
        <v>546</v>
      </c>
      <c r="C95" s="1032" t="s">
        <v>547</v>
      </c>
      <c r="D95" s="603"/>
      <c r="E95" s="603">
        <v>5000</v>
      </c>
      <c r="F95" s="870">
        <v>0</v>
      </c>
      <c r="G95" s="738">
        <f>SUM(E95:F95)</f>
        <v>5000</v>
      </c>
      <c r="H95" s="224" t="s">
        <v>548</v>
      </c>
    </row>
    <row r="96" spans="1:8">
      <c r="A96" s="1028" t="s">
        <v>43</v>
      </c>
      <c r="B96" s="1034">
        <v>45</v>
      </c>
      <c r="C96" s="1032" t="s">
        <v>10</v>
      </c>
      <c r="D96" s="603"/>
      <c r="E96" s="603">
        <f>E95</f>
        <v>5000</v>
      </c>
      <c r="F96" s="870">
        <f t="shared" ref="F96:G100" si="19">F95</f>
        <v>0</v>
      </c>
      <c r="G96" s="603">
        <f t="shared" si="19"/>
        <v>5000</v>
      </c>
    </row>
    <row r="97" spans="1:7">
      <c r="A97" s="1028" t="s">
        <v>43</v>
      </c>
      <c r="B97" s="1034">
        <v>36</v>
      </c>
      <c r="C97" s="1032" t="s">
        <v>100</v>
      </c>
      <c r="D97" s="603"/>
      <c r="E97" s="603">
        <f>E96</f>
        <v>5000</v>
      </c>
      <c r="F97" s="870">
        <f t="shared" si="19"/>
        <v>0</v>
      </c>
      <c r="G97" s="603">
        <f t="shared" si="19"/>
        <v>5000</v>
      </c>
    </row>
    <row r="98" spans="1:7">
      <c r="A98" s="1028" t="s">
        <v>43</v>
      </c>
      <c r="B98" s="1033">
        <v>4.3369999999999997</v>
      </c>
      <c r="C98" s="1030" t="s">
        <v>68</v>
      </c>
      <c r="D98" s="585"/>
      <c r="E98" s="585">
        <f>E97</f>
        <v>5000</v>
      </c>
      <c r="F98" s="871">
        <f t="shared" si="19"/>
        <v>0</v>
      </c>
      <c r="G98" s="585">
        <f t="shared" si="19"/>
        <v>5000</v>
      </c>
    </row>
    <row r="99" spans="1:7">
      <c r="A99" s="1028" t="s">
        <v>43</v>
      </c>
      <c r="B99" s="1031">
        <v>4</v>
      </c>
      <c r="C99" s="1032" t="s">
        <v>90</v>
      </c>
      <c r="D99" s="603"/>
      <c r="E99" s="603">
        <f>E98</f>
        <v>5000</v>
      </c>
      <c r="F99" s="870">
        <f t="shared" si="19"/>
        <v>0</v>
      </c>
      <c r="G99" s="603">
        <f t="shared" si="19"/>
        <v>5000</v>
      </c>
    </row>
    <row r="100" spans="1:7">
      <c r="A100" s="1028" t="s">
        <v>43</v>
      </c>
      <c r="B100" s="1029">
        <v>5054</v>
      </c>
      <c r="C100" s="1030" t="s">
        <v>26</v>
      </c>
      <c r="D100" s="603"/>
      <c r="E100" s="603">
        <f>E99</f>
        <v>5000</v>
      </c>
      <c r="F100" s="870">
        <f t="shared" si="19"/>
        <v>0</v>
      </c>
      <c r="G100" s="603">
        <f t="shared" si="19"/>
        <v>5000</v>
      </c>
    </row>
    <row r="101" spans="1:7">
      <c r="A101" s="1070" t="s">
        <v>43</v>
      </c>
      <c r="B101" s="1071"/>
      <c r="C101" s="1072" t="s">
        <v>9</v>
      </c>
      <c r="D101" s="603"/>
      <c r="E101" s="603">
        <f>E67+E79+E88+E100</f>
        <v>139550</v>
      </c>
      <c r="F101" s="870">
        <f t="shared" ref="F101:G101" si="20">F67+F79+F88+F100</f>
        <v>0</v>
      </c>
      <c r="G101" s="603">
        <f t="shared" si="20"/>
        <v>139550</v>
      </c>
    </row>
    <row r="102" spans="1:7">
      <c r="A102" s="1070" t="s">
        <v>43</v>
      </c>
      <c r="B102" s="1071"/>
      <c r="C102" s="1058" t="s">
        <v>44</v>
      </c>
      <c r="D102" s="603"/>
      <c r="E102" s="603">
        <f>E101+E50</f>
        <v>1158494</v>
      </c>
      <c r="F102" s="870">
        <f>F101+F50</f>
        <v>0</v>
      </c>
      <c r="G102" s="603">
        <f>G101+G50</f>
        <v>1158494</v>
      </c>
    </row>
    <row r="103" spans="1:7" ht="15" customHeight="1">
      <c r="A103" s="1065" t="s">
        <v>168</v>
      </c>
      <c r="B103" s="1034" t="s">
        <v>430</v>
      </c>
      <c r="C103" s="1030"/>
      <c r="F103" s="230"/>
      <c r="G103" s="230"/>
    </row>
    <row r="104" spans="1:7">
      <c r="A104" s="702" t="s">
        <v>426</v>
      </c>
      <c r="B104" s="1073"/>
      <c r="C104" s="1074"/>
      <c r="D104" s="291"/>
      <c r="E104" s="291"/>
      <c r="F104" s="291"/>
      <c r="G104" s="291"/>
    </row>
    <row r="105" spans="1:7">
      <c r="A105" s="837" t="s">
        <v>418</v>
      </c>
      <c r="B105" s="227" t="s">
        <v>432</v>
      </c>
      <c r="C105" s="227"/>
      <c r="D105" s="227"/>
      <c r="E105" s="227"/>
    </row>
    <row r="106" spans="1:7" ht="40.950000000000003" customHeight="1">
      <c r="A106" s="837" t="s">
        <v>166</v>
      </c>
      <c r="B106" s="1332" t="s">
        <v>670</v>
      </c>
      <c r="C106" s="1332"/>
      <c r="D106" s="1332"/>
      <c r="E106" s="1332"/>
      <c r="F106" s="1332"/>
      <c r="G106" s="1332"/>
    </row>
    <row r="107" spans="1:7" ht="40.950000000000003" customHeight="1">
      <c r="A107" s="837" t="s">
        <v>459</v>
      </c>
      <c r="B107" s="1287" t="s">
        <v>453</v>
      </c>
      <c r="C107" s="1287"/>
      <c r="D107" s="1287"/>
      <c r="E107" s="1287"/>
      <c r="F107" s="1287"/>
      <c r="G107" s="1287"/>
    </row>
    <row r="108" spans="1:7">
      <c r="A108" s="837" t="s">
        <v>170</v>
      </c>
      <c r="B108" s="605" t="s">
        <v>668</v>
      </c>
      <c r="C108" s="968"/>
      <c r="D108" s="968"/>
      <c r="E108" s="968"/>
      <c r="F108" s="968"/>
      <c r="G108" s="968"/>
    </row>
    <row r="109" spans="1:7">
      <c r="A109" s="837" t="s">
        <v>192</v>
      </c>
      <c r="B109" s="830" t="s">
        <v>454</v>
      </c>
      <c r="C109" s="830"/>
      <c r="D109" s="830"/>
      <c r="E109" s="830"/>
      <c r="F109" s="830"/>
      <c r="G109" s="830"/>
    </row>
    <row r="110" spans="1:7">
      <c r="A110" s="1065" t="s">
        <v>540</v>
      </c>
      <c r="B110" s="830" t="s">
        <v>545</v>
      </c>
      <c r="C110" s="830"/>
      <c r="D110" s="830"/>
      <c r="E110" s="830"/>
      <c r="F110" s="830"/>
      <c r="G110" s="830"/>
    </row>
    <row r="111" spans="1:7" ht="27.6" customHeight="1">
      <c r="A111" s="1065" t="s">
        <v>544</v>
      </c>
      <c r="B111" s="1332" t="s">
        <v>541</v>
      </c>
      <c r="C111" s="1332"/>
      <c r="D111" s="1332"/>
      <c r="E111" s="1332"/>
      <c r="F111" s="1332"/>
      <c r="G111" s="1332"/>
    </row>
    <row r="112" spans="1:7" ht="13.2" customHeight="1">
      <c r="A112" s="1065" t="s">
        <v>548</v>
      </c>
      <c r="B112" s="1075" t="s">
        <v>549</v>
      </c>
      <c r="C112" s="1075"/>
      <c r="D112" s="1075"/>
      <c r="E112" s="1075"/>
      <c r="F112" s="1075"/>
      <c r="G112" s="1075"/>
    </row>
    <row r="113" spans="3:7">
      <c r="C113" s="229"/>
      <c r="D113" s="229"/>
      <c r="E113" s="228"/>
      <c r="F113" s="228"/>
      <c r="G113" s="224"/>
    </row>
    <row r="114" spans="3:7">
      <c r="D114" s="1076"/>
      <c r="E114" s="1076"/>
      <c r="F114" s="1076"/>
      <c r="G114" s="1077"/>
    </row>
    <row r="115" spans="3:7">
      <c r="D115" s="746"/>
      <c r="E115" s="746"/>
      <c r="F115" s="296"/>
      <c r="G115" s="746"/>
    </row>
    <row r="116" spans="3:7">
      <c r="D116" s="229"/>
      <c r="E116" s="229"/>
      <c r="F116" s="228"/>
      <c r="G116" s="228"/>
    </row>
  </sheetData>
  <autoFilter ref="A17:I18">
    <filterColumn colId="7"/>
  </autoFilter>
  <customSheetViews>
    <customSheetView guid="{C5F44875-2256-4473-BD8B-FE5F322CC657}" showPageBreaks="1" printArea="1" showAutoFilter="1" view="pageBreakPreview" topLeftCell="A62">
      <selection activeCell="E21" sqref="E21:F25 E29:F31 E35:F37 E41:F43 E47:F49 E57:F57 E61:F61 E65:F65 E69:F69 E78:F79 E87:F87 E92:F97 E101:F101 E105:F106 E117:F119 E123:F125 E129:F131 E135:F137 E141:F143 E147:F149 E153:F155 E159:F161 E165:F167 E171:F173 E179:F181 E185:F187 E191:F193 E197:F199 E203:F205 E209:F211 E215:F217 E221:F223 E227:F229 E233:F235 E241:F243 E247:F249 E253:F255 E259:F261 E267:F269 E273:F275 E279:F281 E285:F287 E291:F293 E297:F299 E303:F305 E309:F311 E318:F318 E328:F329 E337:F338 E347:F347 E354:F354 E360:F361 E371:F371 E374:F374 E377:F377 E380:F380 E387:F388 E392:F392 E396:F396 E400:F400 E410:F412 E416:F418 E422:F424 E428:F430 E434:F436 E440:F442 E449:F449 E462:F466 E470:F472 E476:F476 E480:F481 E486:F487 E498:F498 E502:F503 E514:F516 E520:F521 E528:F531 E537:F541 E551:F551 E557:F557 E561:F561 E565:F565 E573:F576 E580:F581 E585:F585 E589:F589 E594:F596"/>
      <rowBreaks count="4" manualBreakCount="4">
        <brk id="37" max="7" man="1"/>
        <brk id="70" max="7" man="1"/>
        <brk id="104" max="7" man="1"/>
        <brk id="135" max="9" man="1"/>
      </rowBreaks>
      <pageMargins left="0.78740157480314965" right="0.78740157480314965" top="0.78740157480314965" bottom="4.1338582677165361" header="0.51181102362204722" footer="3.5433070866141736"/>
      <printOptions horizontalCentered="1"/>
      <pageSetup paperSize="9" scale="89" firstPageNumber="53" fitToHeight="14" orientation="portrait" blackAndWhite="1" useFirstPageNumber="1" r:id="rId1"/>
      <headerFooter alignWithMargins="0">
        <oddHeader xml:space="preserve">&amp;C   </oddHeader>
        <oddFooter>&amp;C&amp;"Times New Roman,Bold" &amp;P</oddFooter>
      </headerFooter>
      <autoFilter ref="A14:AH234">
        <filterColumn colId="7"/>
      </autoFilter>
    </customSheetView>
    <customSheetView guid="{A48B2B02-857B-4E03-8EC3-B83BCD408191}" showPageBreaks="1" printArea="1" showAutoFilter="1" view="pageBreakPreview" topLeftCell="A62">
      <selection activeCell="E21" sqref="E21:F25 E29:F31 E35:F37 E41:F43 E47:F49 E57:F57 E61:F61 E65:F65 E69:F69 E78:F79 E87:F87 E92:F97 E101:F101 E105:F106 E117:F119 E123:F125 E129:F131 E135:F137 E141:F143 E147:F149 E153:F155 E159:F161 E165:F167 E171:F173 E179:F181 E185:F187 E191:F193 E197:F199 E203:F205 E209:F211 E215:F217 E221:F223 E227:F229 E233:F235 E241:F243 E247:F249 E253:F255 E259:F261 E267:F269 E273:F275 E279:F281 E285:F287 E291:F293 E297:F299 E303:F305 E309:F311 E318:F318 E328:F329 E337:F338 E347:F347 E354:F354 E360:F361 E371:F371 E374:F374 E377:F377 E380:F380 E387:F388 E392:F392 E396:F396 E400:F400 E410:F412 E416:F418 E422:F424 E428:F430 E434:F436 E440:F442 E449:F449 E462:F466 E470:F472 E476:F476 E480:F481 E486:F487 E498:F498 E502:F503 E514:F516 E520:F521 E528:F531 E537:F541 E551:F551 E557:F557 E561:F561 E565:F565 E573:F576 E580:F581 E585:F585 E589:F589 E594:F596"/>
      <rowBreaks count="4" manualBreakCount="4">
        <brk id="37" max="7" man="1"/>
        <brk id="70" max="7" man="1"/>
        <brk id="104" max="7" man="1"/>
        <brk id="135" max="9" man="1"/>
      </rowBreaks>
      <pageMargins left="0.78740157480314965" right="0.78740157480314965" top="0.78740157480314965" bottom="4.1338582677165361" header="0.51181102362204722" footer="3.5433070866141736"/>
      <printOptions horizontalCentered="1"/>
      <pageSetup paperSize="9" scale="89" firstPageNumber="53" fitToHeight="14" orientation="portrait" blackAndWhite="1" useFirstPageNumber="1" r:id="rId2"/>
      <headerFooter alignWithMargins="0">
        <oddHeader xml:space="preserve">&amp;C   </oddHeader>
        <oddFooter>&amp;C&amp;"Times New Roman,Bold" &amp;P</oddFooter>
      </headerFooter>
      <autoFilter ref="A14:AH234">
        <filterColumn colId="7"/>
      </autoFilter>
    </customSheetView>
  </customSheetViews>
  <mergeCells count="6">
    <mergeCell ref="B106:G106"/>
    <mergeCell ref="B107:G107"/>
    <mergeCell ref="B111:G111"/>
    <mergeCell ref="A1:G1"/>
    <mergeCell ref="A2:G2"/>
    <mergeCell ref="A3:G3"/>
  </mergeCells>
  <printOptions horizontalCentered="1"/>
  <pageMargins left="0.6692913385826772" right="0.6692913385826772" top="0.6692913385826772" bottom="3.7401574803149606" header="0.51181102362204722" footer="3.1496062992125986"/>
  <pageSetup paperSize="9" scale="90" firstPageNumber="37" fitToHeight="14" orientation="portrait" blackAndWhite="1" useFirstPageNumber="1" r:id="rId3"/>
  <headerFooter alignWithMargins="0">
    <oddHeader xml:space="preserve">&amp;C   </oddHeader>
    <oddFooter>&amp;C&amp;"Times New Roman,Bold" &amp;P</oddFooter>
  </headerFooter>
  <legacyDrawing r:id="rId4"/>
</worksheet>
</file>

<file path=xl/worksheets/sheet26.xml><?xml version="1.0" encoding="utf-8"?>
<worksheet xmlns="http://schemas.openxmlformats.org/spreadsheetml/2006/main" xmlns:r="http://schemas.openxmlformats.org/officeDocument/2006/relationships">
  <sheetPr syncVertical="1" syncRef="B1" transitionEvaluation="1" codeName="Sheet29">
    <tabColor rgb="FF00B050"/>
  </sheetPr>
  <dimension ref="A1:H84"/>
  <sheetViews>
    <sheetView view="pageBreakPreview" topLeftCell="B1" zoomScaleSheetLayoutView="100" workbookViewId="0">
      <selection activeCell="I1" sqref="I1:AD1048576"/>
    </sheetView>
  </sheetViews>
  <sheetFormatPr defaultColWidth="11" defaultRowHeight="13.2"/>
  <cols>
    <col min="1" max="1" width="6.44140625" style="276" customWidth="1"/>
    <col min="2" max="2" width="8.109375" style="277" customWidth="1"/>
    <col min="3" max="3" width="38.6640625" style="276" customWidth="1"/>
    <col min="4" max="4" width="8.5546875" style="272" customWidth="1"/>
    <col min="5" max="5" width="9.44140625" style="272" customWidth="1"/>
    <col min="6" max="6" width="11.44140625" style="276" bestFit="1" customWidth="1"/>
    <col min="7" max="7" width="8.5546875" style="276" customWidth="1"/>
    <col min="8" max="8" width="3.33203125" style="276" customWidth="1"/>
    <col min="9" max="16384" width="11" style="276"/>
  </cols>
  <sheetData>
    <row r="1" spans="1:8" ht="14.1" customHeight="1">
      <c r="A1" s="1310" t="s">
        <v>127</v>
      </c>
      <c r="B1" s="1310"/>
      <c r="C1" s="1310"/>
      <c r="D1" s="1310"/>
      <c r="E1" s="1310"/>
      <c r="F1" s="1310"/>
      <c r="G1" s="1310"/>
      <c r="H1" s="976"/>
    </row>
    <row r="2" spans="1:8" ht="14.1" customHeight="1">
      <c r="A2" s="1310" t="s">
        <v>128</v>
      </c>
      <c r="B2" s="1310"/>
      <c r="C2" s="1310"/>
      <c r="D2" s="1310"/>
      <c r="E2" s="1310"/>
      <c r="F2" s="1310"/>
      <c r="G2" s="1310"/>
      <c r="H2" s="976"/>
    </row>
    <row r="3" spans="1:8" ht="15" customHeight="1">
      <c r="A3" s="1336" t="s">
        <v>294</v>
      </c>
      <c r="B3" s="1336"/>
      <c r="C3" s="1336"/>
      <c r="D3" s="1336"/>
      <c r="E3" s="1336"/>
      <c r="F3" s="1336"/>
      <c r="G3" s="1336"/>
      <c r="H3" s="989"/>
    </row>
    <row r="4" spans="1:8" ht="12" customHeight="1">
      <c r="A4" s="26"/>
      <c r="B4" s="1291"/>
      <c r="C4" s="1291"/>
      <c r="D4" s="1291"/>
      <c r="E4" s="1291"/>
      <c r="F4" s="1291"/>
      <c r="G4" s="1291"/>
      <c r="H4" s="970"/>
    </row>
    <row r="5" spans="1:8" ht="14.1" customHeight="1">
      <c r="A5" s="26"/>
      <c r="B5" s="22"/>
      <c r="C5" s="22"/>
      <c r="D5" s="28"/>
      <c r="E5" s="29" t="s">
        <v>3</v>
      </c>
      <c r="F5" s="29" t="s">
        <v>4</v>
      </c>
      <c r="G5" s="29" t="s">
        <v>101</v>
      </c>
      <c r="H5" s="25"/>
    </row>
    <row r="6" spans="1:8" ht="14.1" customHeight="1">
      <c r="A6" s="26"/>
      <c r="B6" s="34" t="s">
        <v>5</v>
      </c>
      <c r="C6" s="22" t="s">
        <v>6</v>
      </c>
      <c r="D6" s="31" t="s">
        <v>44</v>
      </c>
      <c r="E6" s="24">
        <v>631407</v>
      </c>
      <c r="F6" s="24">
        <v>20000</v>
      </c>
      <c r="G6" s="24">
        <f>SUM(E6:F6)</f>
        <v>651407</v>
      </c>
      <c r="H6" s="24"/>
    </row>
    <row r="7" spans="1:8" ht="14.1" customHeight="1">
      <c r="A7" s="26"/>
      <c r="B7" s="34"/>
      <c r="C7" s="22"/>
      <c r="D7" s="31"/>
      <c r="E7" s="24"/>
      <c r="F7" s="24"/>
      <c r="G7" s="24"/>
      <c r="H7" s="24"/>
    </row>
    <row r="8" spans="1:8" ht="14.1" customHeight="1">
      <c r="A8" s="26"/>
      <c r="B8" s="30" t="s">
        <v>7</v>
      </c>
      <c r="C8" s="32" t="s">
        <v>8</v>
      </c>
      <c r="D8" s="33"/>
      <c r="E8" s="25"/>
      <c r="F8" s="25"/>
      <c r="G8" s="25"/>
      <c r="H8" s="25"/>
    </row>
    <row r="9" spans="1:8" ht="14.1" customHeight="1">
      <c r="A9" s="26"/>
      <c r="B9" s="30"/>
      <c r="C9" s="32" t="s">
        <v>97</v>
      </c>
      <c r="D9" s="33" t="s">
        <v>44</v>
      </c>
      <c r="E9" s="25">
        <f>G24</f>
        <v>2864</v>
      </c>
      <c r="F9" s="383">
        <f>G33</f>
        <v>9000</v>
      </c>
      <c r="G9" s="25">
        <f>SUM(E9:F9)</f>
        <v>11864</v>
      </c>
      <c r="H9" s="25"/>
    </row>
    <row r="10" spans="1:8" ht="15.6" customHeight="1">
      <c r="A10" s="462"/>
      <c r="B10" s="975" t="s">
        <v>43</v>
      </c>
      <c r="C10" s="639" t="s">
        <v>315</v>
      </c>
      <c r="D10" s="463" t="s">
        <v>44</v>
      </c>
      <c r="E10" s="464">
        <f>SUM(E6:E9)</f>
        <v>634271</v>
      </c>
      <c r="F10" s="464">
        <f>SUM(F6:F9)</f>
        <v>29000</v>
      </c>
      <c r="G10" s="464">
        <f>SUM(E10:F10)</f>
        <v>663271</v>
      </c>
      <c r="H10" s="537"/>
    </row>
    <row r="11" spans="1:8" ht="7.95" customHeight="1">
      <c r="A11" s="26"/>
      <c r="B11" s="30"/>
      <c r="C11" s="22"/>
      <c r="D11" s="23"/>
      <c r="E11" s="23"/>
      <c r="F11" s="31"/>
      <c r="G11" s="23"/>
      <c r="H11" s="23"/>
    </row>
    <row r="12" spans="1:8" ht="14.1" customHeight="1">
      <c r="A12" s="26"/>
      <c r="B12" s="34" t="s">
        <v>20</v>
      </c>
      <c r="C12" s="22" t="s">
        <v>21</v>
      </c>
      <c r="D12" s="22"/>
      <c r="E12" s="22"/>
      <c r="F12" s="37"/>
      <c r="G12" s="22"/>
      <c r="H12" s="22"/>
    </row>
    <row r="13" spans="1:8" s="219" customFormat="1">
      <c r="A13" s="24"/>
      <c r="B13" s="63"/>
      <c r="C13" s="63"/>
      <c r="D13" s="63"/>
      <c r="E13" s="63"/>
      <c r="F13" s="63"/>
      <c r="G13" s="63"/>
      <c r="H13" s="63"/>
    </row>
    <row r="14" spans="1:8" s="219" customFormat="1" ht="13.8" thickBot="1">
      <c r="A14" s="38"/>
      <c r="B14" s="1292" t="s">
        <v>89</v>
      </c>
      <c r="C14" s="1292"/>
      <c r="D14" s="1292"/>
      <c r="E14" s="1292"/>
      <c r="F14" s="1292"/>
      <c r="G14" s="1292"/>
      <c r="H14" s="388"/>
    </row>
    <row r="15" spans="1:8" s="219" customFormat="1" ht="14.1" customHeight="1" thickTop="1" thickBot="1">
      <c r="A15" s="38"/>
      <c r="B15" s="203"/>
      <c r="C15" s="203" t="s">
        <v>22</v>
      </c>
      <c r="D15" s="203"/>
      <c r="E15" s="203"/>
      <c r="F15" s="203"/>
      <c r="G15" s="39" t="s">
        <v>101</v>
      </c>
      <c r="H15" s="25"/>
    </row>
    <row r="16" spans="1:8" s="1" customFormat="1" ht="14.1" customHeight="1" thickTop="1">
      <c r="A16" s="7"/>
      <c r="B16" s="144"/>
      <c r="C16" s="44" t="s">
        <v>47</v>
      </c>
      <c r="D16" s="3"/>
      <c r="E16" s="466"/>
      <c r="F16" s="466"/>
      <c r="G16" s="3"/>
      <c r="H16" s="3"/>
    </row>
    <row r="17" spans="1:8" s="7" customFormat="1" ht="14.1" customHeight="1">
      <c r="A17" s="7" t="s">
        <v>48</v>
      </c>
      <c r="B17" s="538">
        <v>3055</v>
      </c>
      <c r="C17" s="44" t="s">
        <v>129</v>
      </c>
      <c r="D17" s="40"/>
      <c r="E17" s="466"/>
      <c r="F17" s="466"/>
      <c r="G17" s="40"/>
      <c r="H17" s="40"/>
    </row>
    <row r="18" spans="1:8" s="7" customFormat="1" ht="15.75" customHeight="1">
      <c r="B18" s="707">
        <v>0.20100000000000001</v>
      </c>
      <c r="C18" s="44" t="s">
        <v>130</v>
      </c>
      <c r="D18" s="8"/>
      <c r="E18" s="479"/>
      <c r="F18" s="479"/>
      <c r="G18" s="8"/>
      <c r="H18" s="8"/>
    </row>
    <row r="19" spans="1:8" s="7" customFormat="1" ht="15" customHeight="1">
      <c r="A19" s="61"/>
      <c r="B19" s="448">
        <v>62</v>
      </c>
      <c r="C19" s="987" t="s">
        <v>283</v>
      </c>
      <c r="D19" s="208"/>
      <c r="E19" s="206"/>
      <c r="F19" s="208"/>
      <c r="G19" s="206"/>
      <c r="H19" s="206"/>
    </row>
    <row r="20" spans="1:8" s="7" customFormat="1" ht="26.4">
      <c r="A20" s="61"/>
      <c r="B20" s="710" t="s">
        <v>141</v>
      </c>
      <c r="C20" s="867" t="s">
        <v>607</v>
      </c>
      <c r="D20" s="211"/>
      <c r="E20" s="212">
        <v>2864</v>
      </c>
      <c r="F20" s="599">
        <v>0</v>
      </c>
      <c r="G20" s="212">
        <f>SUM(E20:F20)</f>
        <v>2864</v>
      </c>
      <c r="H20" s="206" t="s">
        <v>165</v>
      </c>
    </row>
    <row r="21" spans="1:8" s="7" customFormat="1" ht="15" customHeight="1">
      <c r="A21" s="458" t="s">
        <v>43</v>
      </c>
      <c r="B21" s="448">
        <v>62</v>
      </c>
      <c r="C21" s="987" t="s">
        <v>283</v>
      </c>
      <c r="D21" s="1001"/>
      <c r="E21" s="529">
        <f>E20</f>
        <v>2864</v>
      </c>
      <c r="F21" s="599">
        <f t="shared" ref="F21:G21" si="0">F20</f>
        <v>0</v>
      </c>
      <c r="G21" s="529">
        <f t="shared" si="0"/>
        <v>2864</v>
      </c>
      <c r="H21" s="40"/>
    </row>
    <row r="22" spans="1:8" s="7" customFormat="1">
      <c r="A22" s="61" t="s">
        <v>43</v>
      </c>
      <c r="B22" s="727">
        <v>0.20100000000000001</v>
      </c>
      <c r="C22" s="46" t="s">
        <v>130</v>
      </c>
      <c r="D22" s="58"/>
      <c r="E22" s="209">
        <f>E21</f>
        <v>2864</v>
      </c>
      <c r="F22" s="651">
        <f t="shared" ref="F22:G22" si="1">F21</f>
        <v>0</v>
      </c>
      <c r="G22" s="209">
        <f t="shared" si="1"/>
        <v>2864</v>
      </c>
      <c r="H22" s="40"/>
    </row>
    <row r="23" spans="1:8" s="7" customFormat="1">
      <c r="A23" s="578" t="s">
        <v>43</v>
      </c>
      <c r="B23" s="541">
        <v>3055</v>
      </c>
      <c r="C23" s="46" t="s">
        <v>129</v>
      </c>
      <c r="D23" s="58"/>
      <c r="E23" s="209">
        <f>E22</f>
        <v>2864</v>
      </c>
      <c r="F23" s="651">
        <f t="shared" ref="F23:G23" si="2">F22</f>
        <v>0</v>
      </c>
      <c r="G23" s="209">
        <f t="shared" si="2"/>
        <v>2864</v>
      </c>
      <c r="H23" s="40"/>
    </row>
    <row r="24" spans="1:8" s="7" customFormat="1">
      <c r="A24" s="157" t="s">
        <v>43</v>
      </c>
      <c r="B24" s="709"/>
      <c r="C24" s="62" t="s">
        <v>47</v>
      </c>
      <c r="D24" s="58"/>
      <c r="E24" s="490">
        <f t="shared" ref="E24" si="3">E23</f>
        <v>2864</v>
      </c>
      <c r="F24" s="651">
        <f>F23</f>
        <v>0</v>
      </c>
      <c r="G24" s="58">
        <f>F24+E24</f>
        <v>2864</v>
      </c>
      <c r="H24" s="40"/>
    </row>
    <row r="25" spans="1:8" s="7" customFormat="1" ht="9" customHeight="1">
      <c r="A25" s="61"/>
      <c r="B25" s="69"/>
      <c r="C25" s="46"/>
      <c r="D25" s="42"/>
      <c r="E25" s="479"/>
      <c r="F25" s="479"/>
      <c r="G25" s="42"/>
      <c r="H25" s="42"/>
    </row>
    <row r="26" spans="1:8" s="7" customFormat="1">
      <c r="A26" s="61" t="s">
        <v>48</v>
      </c>
      <c r="B26" s="541">
        <v>5055</v>
      </c>
      <c r="C26" s="46" t="s">
        <v>147</v>
      </c>
      <c r="D26" s="40"/>
      <c r="E26" s="466"/>
      <c r="F26" s="466"/>
      <c r="G26" s="40"/>
      <c r="H26" s="40"/>
    </row>
    <row r="27" spans="1:8" s="7" customFormat="1">
      <c r="A27" s="61"/>
      <c r="B27" s="727">
        <v>0.10199999999999999</v>
      </c>
      <c r="C27" s="46" t="s">
        <v>148</v>
      </c>
      <c r="D27" s="40"/>
      <c r="E27" s="466"/>
      <c r="F27" s="466"/>
      <c r="G27" s="40"/>
      <c r="H27" s="40"/>
    </row>
    <row r="28" spans="1:8" s="7" customFormat="1">
      <c r="A28" s="61"/>
      <c r="B28" s="728">
        <v>61</v>
      </c>
      <c r="C28" s="578" t="s">
        <v>149</v>
      </c>
      <c r="D28" s="208"/>
      <c r="E28" s="206"/>
      <c r="F28" s="208"/>
      <c r="G28" s="206"/>
      <c r="H28" s="206"/>
    </row>
    <row r="29" spans="1:8" s="7" customFormat="1" ht="15" customHeight="1">
      <c r="A29" s="61"/>
      <c r="B29" s="710" t="s">
        <v>284</v>
      </c>
      <c r="C29" s="458" t="s">
        <v>285</v>
      </c>
      <c r="D29" s="208"/>
      <c r="E29" s="1078">
        <v>9000</v>
      </c>
      <c r="F29" s="1079">
        <v>0</v>
      </c>
      <c r="G29" s="1078">
        <f>SUM(E29:F29)</f>
        <v>9000</v>
      </c>
      <c r="H29" s="208" t="s">
        <v>166</v>
      </c>
    </row>
    <row r="30" spans="1:8" s="7" customFormat="1">
      <c r="A30" s="61" t="s">
        <v>43</v>
      </c>
      <c r="B30" s="728">
        <v>61</v>
      </c>
      <c r="C30" s="578" t="s">
        <v>149</v>
      </c>
      <c r="D30" s="213"/>
      <c r="E30" s="209">
        <f>SUM(E29:E29)</f>
        <v>9000</v>
      </c>
      <c r="F30" s="651">
        <f>SUM(F29:F29)</f>
        <v>0</v>
      </c>
      <c r="G30" s="209">
        <f>SUM(G29:G29)</f>
        <v>9000</v>
      </c>
      <c r="H30" s="206"/>
    </row>
    <row r="31" spans="1:8" s="7" customFormat="1">
      <c r="A31" s="61" t="s">
        <v>43</v>
      </c>
      <c r="B31" s="727">
        <v>0.10199999999999999</v>
      </c>
      <c r="C31" s="46" t="s">
        <v>148</v>
      </c>
      <c r="D31" s="213"/>
      <c r="E31" s="209">
        <f>E30</f>
        <v>9000</v>
      </c>
      <c r="F31" s="651">
        <f>F30</f>
        <v>0</v>
      </c>
      <c r="G31" s="209">
        <f>G30</f>
        <v>9000</v>
      </c>
      <c r="H31" s="206"/>
    </row>
    <row r="32" spans="1:8" s="7" customFormat="1" ht="14.1" customHeight="1">
      <c r="A32" s="729" t="s">
        <v>43</v>
      </c>
      <c r="B32" s="542">
        <v>5055</v>
      </c>
      <c r="C32" s="154" t="s">
        <v>147</v>
      </c>
      <c r="D32" s="214"/>
      <c r="E32" s="207">
        <f>E31</f>
        <v>9000</v>
      </c>
      <c r="F32" s="921">
        <f t="shared" ref="F32:G32" si="4">F31</f>
        <v>0</v>
      </c>
      <c r="G32" s="207">
        <f t="shared" si="4"/>
        <v>9000</v>
      </c>
      <c r="H32" s="207"/>
    </row>
    <row r="33" spans="1:8" s="7" customFormat="1">
      <c r="A33" s="157" t="s">
        <v>43</v>
      </c>
      <c r="B33" s="709"/>
      <c r="C33" s="62" t="s">
        <v>9</v>
      </c>
      <c r="D33" s="490"/>
      <c r="E33" s="209">
        <f>E32</f>
        <v>9000</v>
      </c>
      <c r="F33" s="651">
        <f>F32</f>
        <v>0</v>
      </c>
      <c r="G33" s="490">
        <f>G32</f>
        <v>9000</v>
      </c>
      <c r="H33" s="215"/>
    </row>
    <row r="34" spans="1:8" ht="15" customHeight="1">
      <c r="A34" s="157" t="s">
        <v>43</v>
      </c>
      <c r="B34" s="709"/>
      <c r="C34" s="62" t="s">
        <v>44</v>
      </c>
      <c r="D34" s="734"/>
      <c r="E34" s="734">
        <f>E33+E24</f>
        <v>11864</v>
      </c>
      <c r="F34" s="897">
        <f t="shared" ref="F34:G34" si="5">F33+F24</f>
        <v>0</v>
      </c>
      <c r="G34" s="734">
        <f t="shared" si="5"/>
        <v>11864</v>
      </c>
      <c r="H34" s="280"/>
    </row>
    <row r="35" spans="1:8" ht="8.4" customHeight="1">
      <c r="B35" s="276"/>
      <c r="D35" s="273"/>
      <c r="E35" s="273"/>
      <c r="F35" s="223"/>
      <c r="G35" s="233"/>
      <c r="H35" s="233"/>
    </row>
    <row r="36" spans="1:8">
      <c r="A36" s="1284" t="s">
        <v>167</v>
      </c>
      <c r="B36" s="1284"/>
      <c r="C36" s="1284"/>
      <c r="D36" s="990"/>
      <c r="E36" s="990"/>
      <c r="F36" s="990"/>
      <c r="G36" s="990"/>
      <c r="H36" s="990"/>
    </row>
    <row r="37" spans="1:8">
      <c r="A37" s="435" t="s">
        <v>165</v>
      </c>
      <c r="B37" s="1335" t="s">
        <v>455</v>
      </c>
      <c r="C37" s="1335"/>
      <c r="D37" s="1335"/>
      <c r="E37" s="1335"/>
      <c r="F37" s="1335"/>
      <c r="G37" s="1335"/>
      <c r="H37" s="990"/>
    </row>
    <row r="38" spans="1:8">
      <c r="A38" s="874" t="s">
        <v>166</v>
      </c>
      <c r="B38" s="1335" t="s">
        <v>456</v>
      </c>
      <c r="C38" s="1335"/>
      <c r="D38" s="1335"/>
      <c r="E38" s="1335"/>
      <c r="F38" s="1335"/>
      <c r="G38" s="1335"/>
      <c r="H38" s="990"/>
    </row>
    <row r="39" spans="1:8">
      <c r="A39" s="271"/>
      <c r="B39" s="332"/>
      <c r="C39" s="333"/>
      <c r="D39" s="273"/>
      <c r="E39" s="273"/>
      <c r="F39" s="223"/>
      <c r="G39" s="233"/>
      <c r="H39" s="233"/>
    </row>
    <row r="40" spans="1:8">
      <c r="A40" s="271"/>
      <c r="B40" s="332"/>
      <c r="C40" s="333"/>
      <c r="D40" s="273"/>
      <c r="E40" s="273"/>
      <c r="F40" s="223"/>
      <c r="G40" s="233"/>
      <c r="H40" s="233"/>
    </row>
    <row r="41" spans="1:8">
      <c r="A41" s="271"/>
      <c r="B41" s="332"/>
      <c r="C41" s="333"/>
      <c r="D41" s="991"/>
      <c r="E41" s="382"/>
      <c r="F41" s="991"/>
      <c r="G41" s="382"/>
      <c r="H41" s="233"/>
    </row>
    <row r="42" spans="1:8">
      <c r="A42" s="271"/>
      <c r="B42" s="332"/>
      <c r="C42" s="333"/>
      <c r="D42" s="273"/>
      <c r="E42" s="273"/>
      <c r="F42" s="223"/>
      <c r="G42" s="233"/>
      <c r="H42" s="233"/>
    </row>
    <row r="43" spans="1:8">
      <c r="A43" s="271"/>
      <c r="B43" s="332"/>
      <c r="C43" s="333"/>
      <c r="D43" s="273"/>
      <c r="E43" s="273"/>
      <c r="F43" s="223"/>
      <c r="G43" s="233"/>
      <c r="H43" s="233"/>
    </row>
    <row r="44" spans="1:8">
      <c r="A44" s="271"/>
      <c r="B44" s="332"/>
      <c r="C44" s="333"/>
      <c r="D44" s="273"/>
      <c r="E44" s="273"/>
      <c r="F44" s="223"/>
      <c r="G44" s="233"/>
      <c r="H44" s="233"/>
    </row>
    <row r="45" spans="1:8">
      <c r="A45" s="271"/>
      <c r="B45" s="332"/>
      <c r="C45" s="333"/>
      <c r="D45" s="273"/>
      <c r="E45" s="273"/>
      <c r="F45" s="223"/>
      <c r="G45" s="233"/>
      <c r="H45" s="233"/>
    </row>
    <row r="46" spans="1:8">
      <c r="A46" s="271"/>
      <c r="B46" s="332"/>
      <c r="C46" s="333"/>
      <c r="D46" s="273"/>
      <c r="E46" s="273"/>
      <c r="F46" s="223"/>
      <c r="G46" s="233"/>
      <c r="H46" s="233"/>
    </row>
    <row r="47" spans="1:8">
      <c r="A47" s="271"/>
      <c r="B47" s="332"/>
      <c r="C47" s="333"/>
      <c r="D47" s="273"/>
      <c r="E47" s="273"/>
      <c r="F47" s="223"/>
      <c r="G47" s="233"/>
      <c r="H47" s="233"/>
    </row>
    <row r="48" spans="1:8">
      <c r="A48" s="271"/>
      <c r="B48" s="332"/>
      <c r="C48" s="333"/>
      <c r="D48" s="273"/>
      <c r="E48" s="273"/>
      <c r="F48" s="223"/>
      <c r="G48" s="233"/>
      <c r="H48" s="233"/>
    </row>
    <row r="49" spans="1:8">
      <c r="A49" s="271"/>
      <c r="B49" s="332"/>
      <c r="C49" s="333"/>
      <c r="D49" s="273"/>
      <c r="E49" s="273"/>
      <c r="F49" s="223"/>
      <c r="G49" s="233"/>
      <c r="H49" s="233"/>
    </row>
    <row r="50" spans="1:8">
      <c r="A50" s="271"/>
      <c r="B50" s="332"/>
      <c r="C50" s="333"/>
      <c r="D50" s="273"/>
      <c r="E50" s="273"/>
      <c r="F50" s="223"/>
      <c r="G50" s="233"/>
      <c r="H50" s="233"/>
    </row>
    <row r="51" spans="1:8">
      <c r="A51" s="271"/>
      <c r="B51" s="332"/>
      <c r="C51" s="333"/>
      <c r="H51" s="382"/>
    </row>
    <row r="52" spans="1:8">
      <c r="A52" s="271"/>
      <c r="B52" s="332"/>
      <c r="C52" s="333"/>
      <c r="H52" s="233"/>
    </row>
    <row r="53" spans="1:8" ht="0.75" customHeight="1">
      <c r="A53" s="271"/>
      <c r="B53" s="332"/>
      <c r="C53" s="333"/>
      <c r="D53" s="273"/>
      <c r="E53" s="273"/>
    </row>
    <row r="54" spans="1:8">
      <c r="A54" s="271"/>
      <c r="B54" s="332"/>
      <c r="C54" s="271"/>
      <c r="D54" s="279"/>
      <c r="E54" s="279"/>
      <c r="F54" s="223"/>
      <c r="G54" s="233"/>
      <c r="H54" s="233"/>
    </row>
    <row r="55" spans="1:8">
      <c r="A55" s="271"/>
      <c r="B55" s="332"/>
      <c r="C55" s="271"/>
      <c r="D55" s="279"/>
      <c r="E55" s="279"/>
      <c r="F55" s="279"/>
      <c r="G55" s="279"/>
      <c r="H55" s="279"/>
    </row>
    <row r="56" spans="1:8">
      <c r="D56" s="226"/>
      <c r="E56" s="226"/>
      <c r="F56" s="226"/>
      <c r="G56" s="226"/>
      <c r="H56" s="226"/>
    </row>
    <row r="57" spans="1:8">
      <c r="D57" s="281"/>
      <c r="E57" s="281"/>
      <c r="F57" s="281"/>
      <c r="G57" s="281"/>
      <c r="H57" s="281"/>
    </row>
    <row r="58" spans="1:8">
      <c r="C58" s="277"/>
      <c r="D58" s="282"/>
      <c r="E58" s="282"/>
      <c r="F58" s="282"/>
      <c r="G58" s="282"/>
      <c r="H58" s="282"/>
    </row>
    <row r="59" spans="1:8">
      <c r="C59" s="277"/>
      <c r="F59" s="272"/>
      <c r="G59" s="272"/>
      <c r="H59" s="272"/>
    </row>
    <row r="60" spans="1:8">
      <c r="C60" s="277"/>
      <c r="F60" s="272"/>
      <c r="G60" s="272"/>
      <c r="H60" s="272"/>
    </row>
    <row r="61" spans="1:8">
      <c r="C61" s="277"/>
      <c r="F61" s="272"/>
      <c r="G61" s="272"/>
      <c r="H61" s="272"/>
    </row>
    <row r="62" spans="1:8">
      <c r="C62" s="277"/>
      <c r="F62" s="272"/>
      <c r="G62" s="272"/>
      <c r="H62" s="272"/>
    </row>
    <row r="63" spans="1:8">
      <c r="C63" s="277"/>
      <c r="F63" s="272"/>
      <c r="G63" s="272"/>
      <c r="H63" s="272"/>
    </row>
    <row r="64" spans="1:8">
      <c r="C64" s="277"/>
      <c r="F64" s="272"/>
      <c r="G64" s="272"/>
      <c r="H64" s="272"/>
    </row>
    <row r="72" spans="1:8">
      <c r="A72" s="1334"/>
      <c r="B72" s="1334"/>
      <c r="C72" s="1334"/>
    </row>
    <row r="78" spans="1:8">
      <c r="B78" s="276"/>
      <c r="F78" s="272"/>
      <c r="G78" s="272"/>
      <c r="H78" s="272"/>
    </row>
    <row r="84" spans="2:3">
      <c r="B84" s="276"/>
      <c r="C84" s="331"/>
    </row>
  </sheetData>
  <autoFilter ref="A15:H15">
    <filterColumn colId="7"/>
  </autoFilter>
  <customSheetViews>
    <customSheetView guid="{C5F44875-2256-4473-BD8B-FE5F322CC657}" showPageBreaks="1" printArea="1" showAutoFilter="1" view="pageBreakPreview">
      <selection activeCell="D77" sqref="D77:G78"/>
      <pageMargins left="0.74803149606299213" right="0.39370078740157483" top="0.74803149606299213" bottom="4.1338582677165361" header="0.51181102362204722" footer="3.5433070866141736"/>
      <printOptions horizontalCentered="1"/>
      <pageSetup paperSize="9" firstPageNumber="44" orientation="portrait" blackAndWhite="1" useFirstPageNumber="1" r:id="rId1"/>
      <headerFooter alignWithMargins="0">
        <oddHeader xml:space="preserve">&amp;C   </oddHeader>
        <oddFooter>&amp;C&amp;"Times New Roman,Bold"  &amp;P</oddFooter>
      </headerFooter>
      <autoFilter ref="A14:AC14">
        <filterColumn colId="7"/>
      </autoFilter>
    </customSheetView>
    <customSheetView guid="{A48B2B02-857B-4E03-8EC3-B83BCD408191}" showPageBreaks="1" printArea="1" showAutoFilter="1" view="pageBreakPreview">
      <selection activeCell="D77" sqref="D77:G78"/>
      <pageMargins left="0.74803149606299213" right="0.39370078740157483" top="0.74803149606299213" bottom="4.1338582677165361" header="0.51181102362204722" footer="3.5433070866141736"/>
      <printOptions horizontalCentered="1"/>
      <pageSetup paperSize="9" firstPageNumber="44" orientation="portrait" blackAndWhite="1" useFirstPageNumber="1" r:id="rId2"/>
      <headerFooter alignWithMargins="0">
        <oddHeader xml:space="preserve">&amp;C   </oddHeader>
        <oddFooter>&amp;C&amp;"Times New Roman,Bold"  &amp;P</oddFooter>
      </headerFooter>
      <autoFilter ref="A14:AC14">
        <filterColumn colId="7"/>
      </autoFilter>
    </customSheetView>
  </customSheetViews>
  <mergeCells count="9">
    <mergeCell ref="A1:G1"/>
    <mergeCell ref="A2:G2"/>
    <mergeCell ref="A72:C72"/>
    <mergeCell ref="A36:C36"/>
    <mergeCell ref="B37:G37"/>
    <mergeCell ref="B38:G38"/>
    <mergeCell ref="A3:G3"/>
    <mergeCell ref="B4:G4"/>
    <mergeCell ref="B14:G14"/>
  </mergeCells>
  <printOptions horizontalCentered="1"/>
  <pageMargins left="0.6692913385826772" right="0.6692913385826772" top="0.6692913385826772" bottom="3.7401574803149606" header="0.51181102362204722" footer="3.1496062992125986"/>
  <pageSetup paperSize="9" scale="90" firstPageNumber="40" orientation="portrait" blackAndWhite="1" useFirstPageNumber="1" r:id="rId3"/>
  <headerFooter alignWithMargins="0">
    <oddHeader xml:space="preserve">&amp;C   </oddHeader>
    <oddFooter>&amp;C&amp;"Times New Roman,Bold"  &amp;P</oddFooter>
  </headerFooter>
</worksheet>
</file>

<file path=xl/worksheets/sheet27.xml><?xml version="1.0" encoding="utf-8"?>
<worksheet xmlns="http://schemas.openxmlformats.org/spreadsheetml/2006/main" xmlns:r="http://schemas.openxmlformats.org/officeDocument/2006/relationships">
  <sheetPr syncVertical="1" syncRef="D1" transitionEvaluation="1" codeName="Sheet30">
    <tabColor rgb="FF00B050"/>
  </sheetPr>
  <dimension ref="A1:P102"/>
  <sheetViews>
    <sheetView view="pageBreakPreview" topLeftCell="D1" zoomScaleSheetLayoutView="100" workbookViewId="0">
      <selection activeCell="I1" sqref="I1:R1048576"/>
    </sheetView>
  </sheetViews>
  <sheetFormatPr defaultColWidth="9.109375" defaultRowHeight="13.2"/>
  <cols>
    <col min="1" max="1" width="7" style="284" customWidth="1"/>
    <col min="2" max="2" width="8.109375" style="286" customWidth="1"/>
    <col min="3" max="3" width="39.109375" style="227" customWidth="1"/>
    <col min="4" max="4" width="10" style="230" customWidth="1"/>
    <col min="5" max="5" width="10.5546875" style="230" customWidth="1"/>
    <col min="6" max="6" width="10.44140625" style="227" customWidth="1"/>
    <col min="7" max="7" width="9.6640625" style="227" customWidth="1"/>
    <col min="8" max="8" width="3.88671875" style="774" customWidth="1"/>
    <col min="9" max="10" width="12.44140625" style="224" customWidth="1"/>
    <col min="11" max="16" width="9.109375" style="224"/>
    <col min="17" max="16384" width="9.109375" style="227"/>
  </cols>
  <sheetData>
    <row r="1" spans="1:16">
      <c r="A1" s="1317" t="s">
        <v>57</v>
      </c>
      <c r="B1" s="1317"/>
      <c r="C1" s="1317"/>
      <c r="D1" s="1317"/>
      <c r="E1" s="1317"/>
      <c r="F1" s="1317"/>
      <c r="G1" s="1317"/>
      <c r="H1" s="977"/>
      <c r="I1" s="227"/>
      <c r="J1" s="227"/>
      <c r="K1" s="227"/>
      <c r="L1" s="227"/>
      <c r="M1" s="227"/>
      <c r="N1" s="227"/>
      <c r="O1" s="227"/>
      <c r="P1" s="227"/>
    </row>
    <row r="2" spans="1:16">
      <c r="A2" s="1317" t="s">
        <v>58</v>
      </c>
      <c r="B2" s="1317"/>
      <c r="C2" s="1317"/>
      <c r="D2" s="1317"/>
      <c r="E2" s="1317"/>
      <c r="F2" s="1317"/>
      <c r="G2" s="1317"/>
      <c r="H2" s="977"/>
      <c r="I2" s="227"/>
      <c r="J2" s="227"/>
      <c r="K2" s="227"/>
      <c r="L2" s="227"/>
      <c r="M2" s="227"/>
      <c r="N2" s="227"/>
      <c r="O2" s="227"/>
      <c r="P2" s="227"/>
    </row>
    <row r="3" spans="1:16" ht="29.4" customHeight="1">
      <c r="A3" s="1333" t="s">
        <v>412</v>
      </c>
      <c r="B3" s="1333"/>
      <c r="C3" s="1333"/>
      <c r="D3" s="1333"/>
      <c r="E3" s="1333"/>
      <c r="F3" s="1333"/>
      <c r="G3" s="1333"/>
      <c r="H3" s="1024"/>
      <c r="I3" s="227"/>
      <c r="J3" s="227"/>
      <c r="K3" s="227"/>
      <c r="L3" s="227"/>
      <c r="M3" s="227"/>
      <c r="N3" s="227"/>
      <c r="O3" s="227"/>
      <c r="P3" s="227"/>
    </row>
    <row r="4" spans="1:16" ht="10.199999999999999" customHeight="1">
      <c r="A4" s="404"/>
      <c r="B4" s="405"/>
      <c r="C4" s="405"/>
      <c r="D4" s="405"/>
      <c r="E4" s="405"/>
      <c r="F4" s="405"/>
      <c r="G4" s="405"/>
      <c r="H4" s="1080"/>
      <c r="I4" s="227"/>
      <c r="J4" s="227"/>
      <c r="K4" s="227"/>
      <c r="L4" s="227"/>
      <c r="M4" s="227"/>
      <c r="N4" s="227"/>
      <c r="O4" s="227"/>
      <c r="P4" s="227"/>
    </row>
    <row r="5" spans="1:16">
      <c r="A5" s="404"/>
      <c r="B5" s="283"/>
      <c r="C5" s="283"/>
      <c r="D5" s="406"/>
      <c r="E5" s="407" t="s">
        <v>3</v>
      </c>
      <c r="F5" s="407" t="s">
        <v>4</v>
      </c>
      <c r="G5" s="407" t="s">
        <v>101</v>
      </c>
      <c r="H5" s="410"/>
      <c r="I5" s="227"/>
      <c r="J5" s="227"/>
      <c r="K5" s="227"/>
      <c r="L5" s="227"/>
      <c r="M5" s="227"/>
      <c r="N5" s="227"/>
      <c r="O5" s="227"/>
      <c r="P5" s="227"/>
    </row>
    <row r="6" spans="1:16">
      <c r="A6" s="404"/>
      <c r="B6" s="411" t="s">
        <v>331</v>
      </c>
      <c r="C6" s="283" t="s">
        <v>6</v>
      </c>
      <c r="D6" s="287" t="s">
        <v>44</v>
      </c>
      <c r="E6" s="294">
        <v>1694380</v>
      </c>
      <c r="F6" s="294">
        <v>337051</v>
      </c>
      <c r="G6" s="294">
        <f>SUM(E6:F6)</f>
        <v>2031431</v>
      </c>
      <c r="H6" s="287"/>
      <c r="I6" s="227"/>
      <c r="J6" s="227"/>
      <c r="K6" s="227"/>
      <c r="L6" s="227"/>
      <c r="M6" s="227"/>
      <c r="N6" s="227"/>
      <c r="O6" s="227"/>
      <c r="P6" s="227"/>
    </row>
    <row r="7" spans="1:16">
      <c r="A7" s="404"/>
      <c r="B7" s="411" t="s">
        <v>310</v>
      </c>
      <c r="C7" s="283" t="s">
        <v>309</v>
      </c>
      <c r="D7" s="287" t="s">
        <v>326</v>
      </c>
      <c r="E7" s="294">
        <v>228610</v>
      </c>
      <c r="F7" s="294">
        <v>100</v>
      </c>
      <c r="G7" s="294">
        <f>SUM(E7:F7)</f>
        <v>228710</v>
      </c>
      <c r="H7" s="287"/>
      <c r="I7" s="227"/>
      <c r="J7" s="227"/>
      <c r="K7" s="227"/>
      <c r="L7" s="227"/>
      <c r="M7" s="227"/>
      <c r="N7" s="227"/>
      <c r="O7" s="227"/>
      <c r="P7" s="227"/>
    </row>
    <row r="8" spans="1:16">
      <c r="A8" s="404"/>
      <c r="B8" s="411" t="s">
        <v>311</v>
      </c>
      <c r="C8" s="283" t="s">
        <v>402</v>
      </c>
      <c r="D8" s="287" t="s">
        <v>326</v>
      </c>
      <c r="E8" s="294">
        <v>17373</v>
      </c>
      <c r="F8" s="294">
        <v>7000</v>
      </c>
      <c r="G8" s="294">
        <f>SUM(E8:F8)</f>
        <v>24373</v>
      </c>
      <c r="H8" s="287"/>
      <c r="I8" s="227"/>
      <c r="J8" s="227"/>
      <c r="K8" s="227"/>
      <c r="L8" s="227"/>
      <c r="M8" s="227"/>
      <c r="N8" s="227"/>
      <c r="O8" s="227"/>
      <c r="P8" s="227"/>
    </row>
    <row r="9" spans="1:16" ht="10.199999999999999" customHeight="1">
      <c r="A9" s="404"/>
      <c r="B9" s="411"/>
      <c r="C9" s="283"/>
      <c r="D9" s="287"/>
      <c r="E9" s="294"/>
      <c r="F9" s="294"/>
      <c r="G9" s="294"/>
      <c r="H9" s="287"/>
      <c r="I9" s="227"/>
      <c r="J9" s="227"/>
      <c r="K9" s="227"/>
      <c r="L9" s="227"/>
      <c r="M9" s="227"/>
      <c r="N9" s="227"/>
      <c r="O9" s="227"/>
      <c r="P9" s="227"/>
    </row>
    <row r="10" spans="1:16" s="1086" customFormat="1">
      <c r="A10" s="1081"/>
      <c r="B10" s="1082" t="s">
        <v>330</v>
      </c>
      <c r="C10" s="1083" t="s">
        <v>8</v>
      </c>
      <c r="D10" s="1084"/>
      <c r="E10" s="1085"/>
      <c r="F10" s="1085"/>
      <c r="G10" s="1085"/>
      <c r="H10" s="1084"/>
    </row>
    <row r="11" spans="1:16" s="1086" customFormat="1">
      <c r="A11" s="1081"/>
      <c r="B11" s="1082"/>
      <c r="C11" s="1083" t="s">
        <v>97</v>
      </c>
      <c r="D11" s="1084" t="s">
        <v>44</v>
      </c>
      <c r="E11" s="1085">
        <f>G75</f>
        <v>123223</v>
      </c>
      <c r="F11" s="1087">
        <f>G89</f>
        <v>20000</v>
      </c>
      <c r="G11" s="1085">
        <f>SUM(E11:F11)</f>
        <v>143223</v>
      </c>
      <c r="H11" s="1084"/>
    </row>
    <row r="12" spans="1:16" s="1086" customFormat="1">
      <c r="A12" s="1081"/>
      <c r="B12" s="1088" t="s">
        <v>43</v>
      </c>
      <c r="C12" s="1089" t="s">
        <v>312</v>
      </c>
      <c r="D12" s="1090" t="s">
        <v>44</v>
      </c>
      <c r="E12" s="1091">
        <f>SUM(E6:E11)</f>
        <v>2063586</v>
      </c>
      <c r="F12" s="1091">
        <f t="shared" ref="F12:G12" si="0">SUM(F6:F11)</f>
        <v>364151</v>
      </c>
      <c r="G12" s="1091">
        <f t="shared" si="0"/>
        <v>2427737</v>
      </c>
      <c r="H12" s="1092"/>
    </row>
    <row r="13" spans="1:16">
      <c r="A13" s="404"/>
      <c r="B13" s="408"/>
      <c r="C13" s="283"/>
      <c r="D13" s="293"/>
      <c r="E13" s="293"/>
      <c r="F13" s="287"/>
      <c r="G13" s="293"/>
      <c r="H13" s="287"/>
      <c r="I13" s="227"/>
      <c r="J13" s="227"/>
      <c r="K13" s="227"/>
      <c r="L13" s="227"/>
      <c r="M13" s="227"/>
      <c r="N13" s="227"/>
      <c r="O13" s="227"/>
      <c r="P13" s="227"/>
    </row>
    <row r="14" spans="1:16">
      <c r="A14" s="404"/>
      <c r="B14" s="411" t="s">
        <v>397</v>
      </c>
      <c r="C14" s="283" t="s">
        <v>21</v>
      </c>
      <c r="D14" s="283"/>
      <c r="E14" s="283"/>
      <c r="F14" s="414"/>
      <c r="G14" s="283"/>
      <c r="H14" s="414"/>
      <c r="I14" s="227"/>
      <c r="J14" s="227"/>
      <c r="K14" s="227"/>
      <c r="L14" s="227"/>
      <c r="M14" s="227"/>
      <c r="N14" s="227"/>
      <c r="O14" s="227"/>
      <c r="P14" s="227"/>
    </row>
    <row r="15" spans="1:16" s="219" customFormat="1" ht="10.199999999999999" customHeight="1">
      <c r="A15" s="294"/>
      <c r="B15" s="415"/>
      <c r="C15" s="415"/>
      <c r="D15" s="415"/>
      <c r="E15" s="415"/>
      <c r="F15" s="415"/>
      <c r="G15" s="415"/>
      <c r="H15" s="1093"/>
    </row>
    <row r="16" spans="1:16" s="219" customFormat="1" ht="13.8" thickBot="1">
      <c r="A16" s="416"/>
      <c r="B16" s="417"/>
      <c r="C16" s="417"/>
      <c r="D16" s="417"/>
      <c r="E16" s="417"/>
      <c r="F16" s="417"/>
      <c r="G16" s="417" t="s">
        <v>89</v>
      </c>
      <c r="H16" s="1093"/>
    </row>
    <row r="17" spans="1:8" s="219" customFormat="1" ht="14.4" thickTop="1" thickBot="1">
      <c r="A17" s="416"/>
      <c r="B17" s="418"/>
      <c r="C17" s="418" t="s">
        <v>22</v>
      </c>
      <c r="D17" s="418"/>
      <c r="E17" s="418"/>
      <c r="F17" s="418"/>
      <c r="G17" s="419" t="s">
        <v>101</v>
      </c>
      <c r="H17" s="410"/>
    </row>
    <row r="18" spans="1:8" s="767" customFormat="1" ht="13.8" thickTop="1">
      <c r="A18" s="1028"/>
      <c r="B18" s="1034"/>
      <c r="C18" s="1030" t="s">
        <v>47</v>
      </c>
      <c r="D18" s="1094"/>
      <c r="E18" s="1095"/>
      <c r="F18" s="1095"/>
      <c r="G18" s="1094"/>
      <c r="H18" s="1096"/>
    </row>
    <row r="19" spans="1:8" ht="26.4">
      <c r="A19" s="1028" t="s">
        <v>48</v>
      </c>
      <c r="B19" s="1029">
        <v>2225</v>
      </c>
      <c r="C19" s="1030" t="s">
        <v>328</v>
      </c>
      <c r="D19" s="229"/>
      <c r="E19" s="835"/>
      <c r="F19" s="1097"/>
      <c r="G19" s="1034"/>
    </row>
    <row r="20" spans="1:8">
      <c r="A20" s="1028"/>
      <c r="B20" s="1031">
        <v>2</v>
      </c>
      <c r="C20" s="1032" t="s">
        <v>246</v>
      </c>
      <c r="D20" s="229"/>
      <c r="E20" s="835"/>
      <c r="F20" s="1097"/>
      <c r="G20" s="1034"/>
    </row>
    <row r="21" spans="1:8">
      <c r="A21" s="1028"/>
      <c r="B21" s="1033">
        <v>2.7959999999999998</v>
      </c>
      <c r="C21" s="1030" t="s">
        <v>389</v>
      </c>
      <c r="D21" s="229"/>
      <c r="E21" s="835"/>
      <c r="F21" s="1097"/>
      <c r="G21" s="1034"/>
    </row>
    <row r="22" spans="1:8" ht="26.4">
      <c r="A22" s="1028"/>
      <c r="B22" s="1031">
        <v>71</v>
      </c>
      <c r="C22" s="1032" t="s">
        <v>473</v>
      </c>
      <c r="D22" s="229"/>
      <c r="E22" s="835"/>
      <c r="F22" s="1097"/>
      <c r="G22" s="1034"/>
    </row>
    <row r="23" spans="1:8" ht="26.4">
      <c r="B23" s="1098">
        <v>72</v>
      </c>
      <c r="C23" s="1099" t="s">
        <v>474</v>
      </c>
      <c r="D23" s="229"/>
      <c r="E23" s="835"/>
      <c r="F23" s="1100"/>
      <c r="G23" s="1034"/>
    </row>
    <row r="24" spans="1:8">
      <c r="B24" s="1101" t="s">
        <v>475</v>
      </c>
      <c r="C24" s="1099" t="s">
        <v>92</v>
      </c>
      <c r="D24" s="229"/>
      <c r="E24" s="1102">
        <v>37000</v>
      </c>
      <c r="F24" s="1103">
        <v>0</v>
      </c>
      <c r="G24" s="1060">
        <f>SUM(E24:F24)</f>
        <v>37000</v>
      </c>
      <c r="H24" s="774" t="s">
        <v>165</v>
      </c>
    </row>
    <row r="25" spans="1:8" ht="26.4">
      <c r="A25" s="1028" t="s">
        <v>43</v>
      </c>
      <c r="B25" s="1098">
        <v>71</v>
      </c>
      <c r="C25" s="1099" t="s">
        <v>474</v>
      </c>
      <c r="D25" s="229"/>
      <c r="E25" s="1104">
        <f>E24</f>
        <v>37000</v>
      </c>
      <c r="F25" s="1105">
        <f t="shared" ref="F25:G25" si="1">F24</f>
        <v>0</v>
      </c>
      <c r="G25" s="1104">
        <f t="shared" si="1"/>
        <v>37000</v>
      </c>
    </row>
    <row r="26" spans="1:8" ht="10.199999999999999" customHeight="1">
      <c r="A26" s="1028"/>
      <c r="B26" s="1033"/>
      <c r="C26" s="1030"/>
      <c r="D26" s="229"/>
      <c r="E26" s="835"/>
      <c r="F26" s="1100"/>
      <c r="G26" s="1034"/>
    </row>
    <row r="27" spans="1:8" ht="26.4">
      <c r="A27" s="1065" t="s">
        <v>168</v>
      </c>
      <c r="B27" s="1031">
        <v>72</v>
      </c>
      <c r="C27" s="1032" t="s">
        <v>466</v>
      </c>
      <c r="D27" s="229"/>
      <c r="E27" s="835"/>
      <c r="F27" s="1097"/>
      <c r="G27" s="1034"/>
    </row>
    <row r="28" spans="1:8" ht="41.4" customHeight="1">
      <c r="A28" s="1028"/>
      <c r="B28" s="1034" t="s">
        <v>467</v>
      </c>
      <c r="C28" s="1106" t="s">
        <v>608</v>
      </c>
      <c r="D28" s="229"/>
      <c r="E28" s="1104">
        <v>10000</v>
      </c>
      <c r="F28" s="1103">
        <v>0</v>
      </c>
      <c r="G28" s="1060">
        <f>SUM(E28:F28)</f>
        <v>10000</v>
      </c>
      <c r="H28" s="774" t="s">
        <v>165</v>
      </c>
    </row>
    <row r="29" spans="1:8" ht="26.4">
      <c r="A29" s="1028" t="s">
        <v>43</v>
      </c>
      <c r="B29" s="1031">
        <v>72</v>
      </c>
      <c r="C29" s="1032" t="s">
        <v>466</v>
      </c>
      <c r="D29" s="229"/>
      <c r="E29" s="1104">
        <f>SUM(E28)</f>
        <v>10000</v>
      </c>
      <c r="F29" s="1105">
        <f>SUM(F28)</f>
        <v>0</v>
      </c>
      <c r="G29" s="1060">
        <f>SUM(E29:F29)</f>
        <v>10000</v>
      </c>
    </row>
    <row r="30" spans="1:8">
      <c r="A30" s="1028" t="s">
        <v>43</v>
      </c>
      <c r="B30" s="1033">
        <v>2.7959999999999998</v>
      </c>
      <c r="C30" s="1030" t="s">
        <v>389</v>
      </c>
      <c r="D30" s="229"/>
      <c r="E30" s="1104">
        <f>E29+E25</f>
        <v>47000</v>
      </c>
      <c r="F30" s="1107">
        <f t="shared" ref="F30:G30" si="2">F29+F25</f>
        <v>0</v>
      </c>
      <c r="G30" s="1104">
        <f t="shared" si="2"/>
        <v>47000</v>
      </c>
    </row>
    <row r="31" spans="1:8">
      <c r="A31" s="1028" t="s">
        <v>43</v>
      </c>
      <c r="B31" s="1031">
        <v>2</v>
      </c>
      <c r="C31" s="1032" t="s">
        <v>246</v>
      </c>
      <c r="D31" s="229"/>
      <c r="E31" s="1108">
        <f>E30</f>
        <v>47000</v>
      </c>
      <c r="F31" s="1109">
        <f t="shared" ref="F31:G31" si="3">F30</f>
        <v>0</v>
      </c>
      <c r="G31" s="1108">
        <f t="shared" si="3"/>
        <v>47000</v>
      </c>
    </row>
    <row r="32" spans="1:8" ht="10.199999999999999" customHeight="1">
      <c r="A32" s="1028"/>
      <c r="B32" s="1029"/>
      <c r="C32" s="1030"/>
      <c r="D32" s="229"/>
      <c r="E32" s="835"/>
      <c r="F32" s="1097"/>
      <c r="G32" s="1034"/>
    </row>
    <row r="33" spans="1:8">
      <c r="A33" s="1028"/>
      <c r="B33" s="1031">
        <v>3</v>
      </c>
      <c r="C33" s="1032" t="s">
        <v>391</v>
      </c>
      <c r="D33" s="229"/>
      <c r="E33" s="835"/>
      <c r="F33" s="1097"/>
      <c r="G33" s="1034"/>
    </row>
    <row r="34" spans="1:8">
      <c r="A34" s="1028"/>
      <c r="B34" s="1033">
        <v>3.8</v>
      </c>
      <c r="C34" s="1030" t="s">
        <v>15</v>
      </c>
    </row>
    <row r="35" spans="1:8">
      <c r="B35" s="1098">
        <v>65</v>
      </c>
      <c r="C35" s="1099" t="s">
        <v>392</v>
      </c>
    </row>
    <row r="36" spans="1:8">
      <c r="A36" s="1028"/>
      <c r="B36" s="1031" t="s">
        <v>390</v>
      </c>
      <c r="C36" s="1032" t="s">
        <v>250</v>
      </c>
      <c r="E36" s="603">
        <v>2000</v>
      </c>
      <c r="F36" s="870">
        <v>0</v>
      </c>
      <c r="G36" s="738">
        <f>SUM(E36:F36)</f>
        <v>2000</v>
      </c>
      <c r="H36" s="774" t="s">
        <v>166</v>
      </c>
    </row>
    <row r="37" spans="1:8">
      <c r="A37" s="1028" t="s">
        <v>43</v>
      </c>
      <c r="B37" s="1033">
        <v>3.8</v>
      </c>
      <c r="C37" s="1030" t="s">
        <v>15</v>
      </c>
      <c r="D37" s="229"/>
      <c r="E37" s="603">
        <f>E36</f>
        <v>2000</v>
      </c>
      <c r="F37" s="870">
        <f>F36</f>
        <v>0</v>
      </c>
      <c r="G37" s="738">
        <f t="shared" ref="G37:G38" si="4">G36</f>
        <v>2000</v>
      </c>
    </row>
    <row r="38" spans="1:8">
      <c r="A38" s="1051" t="s">
        <v>43</v>
      </c>
      <c r="B38" s="1110">
        <v>3</v>
      </c>
      <c r="C38" s="1111" t="s">
        <v>391</v>
      </c>
      <c r="D38" s="603"/>
      <c r="E38" s="603">
        <f>E37</f>
        <v>2000</v>
      </c>
      <c r="F38" s="870">
        <f t="shared" ref="F38" si="5">F37</f>
        <v>0</v>
      </c>
      <c r="G38" s="603">
        <f t="shared" si="4"/>
        <v>2000</v>
      </c>
    </row>
    <row r="39" spans="1:8" hidden="1">
      <c r="A39" s="1028"/>
      <c r="B39" s="1031"/>
      <c r="C39" s="1032"/>
      <c r="E39" s="229"/>
      <c r="F39" s="926"/>
      <c r="G39" s="229"/>
    </row>
    <row r="40" spans="1:8" ht="15" customHeight="1">
      <c r="A40" s="1028"/>
      <c r="B40" s="1031">
        <v>80</v>
      </c>
      <c r="C40" s="1032" t="s">
        <v>34</v>
      </c>
      <c r="E40" s="229"/>
      <c r="F40" s="926"/>
      <c r="G40" s="229"/>
    </row>
    <row r="41" spans="1:8" ht="15" customHeight="1">
      <c r="A41" s="1028"/>
      <c r="B41" s="1033">
        <v>80.8</v>
      </c>
      <c r="C41" s="1030" t="s">
        <v>15</v>
      </c>
      <c r="E41" s="229"/>
      <c r="F41" s="926"/>
      <c r="G41" s="229"/>
    </row>
    <row r="42" spans="1:8" ht="15" customHeight="1">
      <c r="A42" s="1028"/>
      <c r="B42" s="835">
        <v>51</v>
      </c>
      <c r="C42" s="1032" t="s">
        <v>470</v>
      </c>
      <c r="E42" s="229"/>
      <c r="F42" s="926"/>
      <c r="G42" s="229"/>
    </row>
    <row r="43" spans="1:8" ht="26.4">
      <c r="A43" s="1028"/>
      <c r="B43" s="1031">
        <v>76</v>
      </c>
      <c r="C43" s="1112" t="s">
        <v>469</v>
      </c>
      <c r="E43" s="229"/>
      <c r="F43" s="926"/>
      <c r="G43" s="229"/>
    </row>
    <row r="44" spans="1:8">
      <c r="A44" s="1028"/>
      <c r="B44" s="1031" t="s">
        <v>471</v>
      </c>
      <c r="C44" s="1112" t="s">
        <v>472</v>
      </c>
      <c r="E44" s="603">
        <v>60000</v>
      </c>
      <c r="F44" s="870">
        <v>0</v>
      </c>
      <c r="G44" s="603">
        <f>SUM(E44:F44)</f>
        <v>60000</v>
      </c>
      <c r="H44" s="774" t="s">
        <v>165</v>
      </c>
    </row>
    <row r="45" spans="1:8" ht="26.4">
      <c r="A45" s="1028" t="s">
        <v>43</v>
      </c>
      <c r="B45" s="1031">
        <v>76</v>
      </c>
      <c r="C45" s="1112" t="s">
        <v>469</v>
      </c>
      <c r="E45" s="603">
        <f>E44</f>
        <v>60000</v>
      </c>
      <c r="F45" s="870">
        <f t="shared" ref="F45:G48" si="6">F44</f>
        <v>0</v>
      </c>
      <c r="G45" s="603">
        <f t="shared" si="6"/>
        <v>60000</v>
      </c>
    </row>
    <row r="46" spans="1:8" ht="13.95" customHeight="1">
      <c r="A46" s="1028" t="s">
        <v>43</v>
      </c>
      <c r="B46" s="835">
        <v>51</v>
      </c>
      <c r="C46" s="1032" t="s">
        <v>470</v>
      </c>
      <c r="E46" s="603">
        <f>E45</f>
        <v>60000</v>
      </c>
      <c r="F46" s="870">
        <f t="shared" si="6"/>
        <v>0</v>
      </c>
      <c r="G46" s="603">
        <f t="shared" si="6"/>
        <v>60000</v>
      </c>
    </row>
    <row r="47" spans="1:8" ht="15" customHeight="1">
      <c r="A47" s="1028" t="s">
        <v>43</v>
      </c>
      <c r="B47" s="1033">
        <v>80.8</v>
      </c>
      <c r="C47" s="1030" t="s">
        <v>15</v>
      </c>
      <c r="E47" s="603">
        <f>E46</f>
        <v>60000</v>
      </c>
      <c r="F47" s="870">
        <f t="shared" si="6"/>
        <v>0</v>
      </c>
      <c r="G47" s="603">
        <f t="shared" si="6"/>
        <v>60000</v>
      </c>
    </row>
    <row r="48" spans="1:8" ht="15" customHeight="1">
      <c r="A48" s="1028" t="s">
        <v>43</v>
      </c>
      <c r="B48" s="1034">
        <v>80</v>
      </c>
      <c r="C48" s="1032" t="s">
        <v>34</v>
      </c>
      <c r="E48" s="603">
        <f>E47</f>
        <v>60000</v>
      </c>
      <c r="F48" s="870">
        <f t="shared" si="6"/>
        <v>0</v>
      </c>
      <c r="G48" s="603">
        <f t="shared" si="6"/>
        <v>60000</v>
      </c>
    </row>
    <row r="49" spans="1:8" ht="26.4">
      <c r="A49" s="1028" t="s">
        <v>43</v>
      </c>
      <c r="B49" s="1029">
        <v>2225</v>
      </c>
      <c r="C49" s="1030" t="s">
        <v>131</v>
      </c>
      <c r="E49" s="603">
        <f>E38+E31+E48</f>
        <v>109000</v>
      </c>
      <c r="F49" s="870">
        <f>F38+F31+F48</f>
        <v>0</v>
      </c>
      <c r="G49" s="603">
        <f>G38+G31+G48</f>
        <v>109000</v>
      </c>
    </row>
    <row r="50" spans="1:8">
      <c r="A50" s="228"/>
      <c r="B50" s="1113"/>
      <c r="C50" s="228"/>
    </row>
    <row r="51" spans="1:8" ht="15" customHeight="1">
      <c r="A51" s="1028" t="s">
        <v>48</v>
      </c>
      <c r="B51" s="1029">
        <v>2235</v>
      </c>
      <c r="C51" s="1030" t="s">
        <v>142</v>
      </c>
    </row>
    <row r="52" spans="1:8" ht="15" customHeight="1">
      <c r="A52" s="1028"/>
      <c r="B52" s="1031">
        <v>2</v>
      </c>
      <c r="C52" s="1032" t="s">
        <v>151</v>
      </c>
    </row>
    <row r="53" spans="1:8" ht="15" customHeight="1">
      <c r="A53" s="1028"/>
      <c r="B53" s="1033">
        <v>2.1019999999999999</v>
      </c>
      <c r="C53" s="1030" t="s">
        <v>323</v>
      </c>
    </row>
    <row r="54" spans="1:8" ht="15" customHeight="1">
      <c r="B54" s="286">
        <v>64</v>
      </c>
      <c r="C54" s="1032" t="s">
        <v>461</v>
      </c>
    </row>
    <row r="55" spans="1:8" ht="15" customHeight="1">
      <c r="A55" s="1114" t="s">
        <v>168</v>
      </c>
      <c r="B55" s="286" t="s">
        <v>462</v>
      </c>
      <c r="C55" s="1032" t="s">
        <v>460</v>
      </c>
      <c r="E55" s="229">
        <v>5000</v>
      </c>
      <c r="F55" s="926">
        <v>0</v>
      </c>
      <c r="G55" s="228">
        <f>SUM(E55:F55)</f>
        <v>5000</v>
      </c>
      <c r="H55" s="774" t="s">
        <v>171</v>
      </c>
    </row>
    <row r="56" spans="1:8" ht="15" customHeight="1">
      <c r="A56" s="1114" t="s">
        <v>168</v>
      </c>
      <c r="B56" s="286" t="s">
        <v>463</v>
      </c>
      <c r="C56" s="1032" t="s">
        <v>464</v>
      </c>
      <c r="E56" s="603">
        <v>2000</v>
      </c>
      <c r="F56" s="870">
        <v>0</v>
      </c>
      <c r="G56" s="738">
        <f>SUM(E56:F56)</f>
        <v>2000</v>
      </c>
    </row>
    <row r="57" spans="1:8" ht="15" customHeight="1">
      <c r="A57" s="1028" t="s">
        <v>43</v>
      </c>
      <c r="B57" s="1034">
        <v>64</v>
      </c>
      <c r="C57" s="1032" t="s">
        <v>461</v>
      </c>
      <c r="E57" s="603">
        <f>SUM(E55:E56)</f>
        <v>7000</v>
      </c>
      <c r="F57" s="870">
        <f t="shared" ref="F57:G57" si="7">SUM(F55:F56)</f>
        <v>0</v>
      </c>
      <c r="G57" s="603">
        <f t="shared" si="7"/>
        <v>7000</v>
      </c>
    </row>
    <row r="58" spans="1:8" ht="15" customHeight="1">
      <c r="A58" s="1028" t="s">
        <v>43</v>
      </c>
      <c r="B58" s="1033">
        <v>2.1019999999999999</v>
      </c>
      <c r="C58" s="1030" t="s">
        <v>323</v>
      </c>
      <c r="E58" s="585">
        <f>E57</f>
        <v>7000</v>
      </c>
      <c r="F58" s="871">
        <f t="shared" ref="F58:G58" si="8">F57</f>
        <v>0</v>
      </c>
      <c r="G58" s="585">
        <f t="shared" si="8"/>
        <v>7000</v>
      </c>
    </row>
    <row r="59" spans="1:8">
      <c r="A59" s="1028"/>
      <c r="B59" s="1033"/>
      <c r="C59" s="1030"/>
      <c r="E59" s="229"/>
      <c r="F59" s="965"/>
      <c r="G59" s="229"/>
    </row>
    <row r="60" spans="1:8" ht="13.95" customHeight="1">
      <c r="A60" s="1028"/>
      <c r="B60" s="1033">
        <v>2.1070000000000002</v>
      </c>
      <c r="C60" s="1030" t="s">
        <v>551</v>
      </c>
      <c r="E60" s="229"/>
      <c r="F60" s="926"/>
      <c r="G60" s="229"/>
    </row>
    <row r="61" spans="1:8" ht="13.95" customHeight="1">
      <c r="A61" s="1028"/>
      <c r="B61" s="1034">
        <v>68</v>
      </c>
      <c r="C61" s="1115" t="s">
        <v>552</v>
      </c>
      <c r="E61" s="229"/>
      <c r="F61" s="926"/>
      <c r="G61" s="229"/>
    </row>
    <row r="62" spans="1:8" ht="13.95" customHeight="1">
      <c r="B62" s="286" t="s">
        <v>553</v>
      </c>
      <c r="C62" s="285" t="s">
        <v>250</v>
      </c>
      <c r="D62" s="603"/>
      <c r="E62" s="603">
        <v>1000</v>
      </c>
      <c r="F62" s="870">
        <v>0</v>
      </c>
      <c r="G62" s="738">
        <f>SUM(E62:F62)</f>
        <v>1000</v>
      </c>
      <c r="H62" s="774" t="s">
        <v>170</v>
      </c>
    </row>
    <row r="63" spans="1:8" ht="13.95" customHeight="1">
      <c r="A63" s="1028" t="s">
        <v>43</v>
      </c>
      <c r="B63" s="1034">
        <v>68</v>
      </c>
      <c r="C63" s="1115" t="s">
        <v>552</v>
      </c>
      <c r="D63" s="603"/>
      <c r="E63" s="603">
        <f>E62</f>
        <v>1000</v>
      </c>
      <c r="F63" s="1105">
        <f t="shared" ref="F63:G64" si="9">F62</f>
        <v>0</v>
      </c>
      <c r="G63" s="603">
        <f t="shared" si="9"/>
        <v>1000</v>
      </c>
    </row>
    <row r="64" spans="1:8" ht="13.95" customHeight="1">
      <c r="A64" s="1028" t="s">
        <v>43</v>
      </c>
      <c r="B64" s="1033">
        <v>2.1070000000000002</v>
      </c>
      <c r="C64" s="1030" t="s">
        <v>551</v>
      </c>
      <c r="D64" s="603"/>
      <c r="E64" s="603">
        <f>E63</f>
        <v>1000</v>
      </c>
      <c r="F64" s="870">
        <f t="shared" si="9"/>
        <v>0</v>
      </c>
      <c r="G64" s="603">
        <f t="shared" si="9"/>
        <v>1000</v>
      </c>
    </row>
    <row r="65" spans="1:8" ht="13.95" customHeight="1">
      <c r="A65" s="1028" t="s">
        <v>43</v>
      </c>
      <c r="B65" s="1031">
        <v>2</v>
      </c>
      <c r="C65" s="1032" t="s">
        <v>151</v>
      </c>
      <c r="D65" s="603"/>
      <c r="E65" s="603">
        <f>E58+E64</f>
        <v>8000</v>
      </c>
      <c r="F65" s="870">
        <f>F58+F64</f>
        <v>0</v>
      </c>
      <c r="G65" s="603">
        <f>G58+G64</f>
        <v>8000</v>
      </c>
    </row>
    <row r="66" spans="1:8" ht="13.95" customHeight="1">
      <c r="A66" s="1028" t="s">
        <v>43</v>
      </c>
      <c r="B66" s="1029">
        <v>2235</v>
      </c>
      <c r="C66" s="1030" t="s">
        <v>142</v>
      </c>
      <c r="D66" s="603"/>
      <c r="E66" s="603">
        <f>E65</f>
        <v>8000</v>
      </c>
      <c r="F66" s="870">
        <f>F65</f>
        <v>0</v>
      </c>
      <c r="G66" s="603">
        <f>G65</f>
        <v>8000</v>
      </c>
    </row>
    <row r="67" spans="1:8">
      <c r="A67" s="228"/>
      <c r="B67" s="1113"/>
      <c r="C67" s="228"/>
      <c r="D67" s="229"/>
    </row>
    <row r="68" spans="1:8" ht="14.4" customHeight="1">
      <c r="A68" s="1028" t="s">
        <v>48</v>
      </c>
      <c r="B68" s="1029">
        <v>2236</v>
      </c>
      <c r="C68" s="1030" t="s">
        <v>286</v>
      </c>
    </row>
    <row r="69" spans="1:8">
      <c r="A69" s="1028"/>
      <c r="B69" s="1031">
        <v>2</v>
      </c>
      <c r="C69" s="1032" t="s">
        <v>287</v>
      </c>
    </row>
    <row r="70" spans="1:8" ht="14.4" customHeight="1">
      <c r="A70" s="1028"/>
      <c r="B70" s="1033">
        <v>2.101</v>
      </c>
      <c r="C70" s="1030" t="s">
        <v>324</v>
      </c>
    </row>
    <row r="71" spans="1:8" ht="26.4">
      <c r="A71" s="1028"/>
      <c r="B71" s="1116" t="s">
        <v>225</v>
      </c>
      <c r="C71" s="1032" t="s">
        <v>327</v>
      </c>
      <c r="E71" s="603">
        <v>6223</v>
      </c>
      <c r="F71" s="870">
        <v>0</v>
      </c>
      <c r="G71" s="738">
        <f>SUM(E71:F71)</f>
        <v>6223</v>
      </c>
      <c r="H71" s="774" t="s">
        <v>165</v>
      </c>
    </row>
    <row r="72" spans="1:8" ht="14.4" customHeight="1">
      <c r="A72" s="1028" t="s">
        <v>43</v>
      </c>
      <c r="B72" s="1033">
        <v>2.101</v>
      </c>
      <c r="C72" s="1030" t="s">
        <v>324</v>
      </c>
      <c r="E72" s="603">
        <f>SUM(E71:E71)</f>
        <v>6223</v>
      </c>
      <c r="F72" s="870">
        <f>SUM(F71:F71)</f>
        <v>0</v>
      </c>
      <c r="G72" s="738">
        <f>SUM(G71:G71)</f>
        <v>6223</v>
      </c>
    </row>
    <row r="73" spans="1:8" ht="14.4" customHeight="1">
      <c r="A73" s="1028" t="s">
        <v>43</v>
      </c>
      <c r="B73" s="1031">
        <v>2</v>
      </c>
      <c r="C73" s="1032" t="s">
        <v>287</v>
      </c>
      <c r="E73" s="585">
        <f t="shared" ref="E73" si="10">SUM(E72)</f>
        <v>6223</v>
      </c>
      <c r="F73" s="871">
        <f>SUM(F72)</f>
        <v>0</v>
      </c>
      <c r="G73" s="1117">
        <f t="shared" ref="G73" si="11">SUM(G72)</f>
        <v>6223</v>
      </c>
    </row>
    <row r="74" spans="1:8" ht="14.4" customHeight="1">
      <c r="A74" s="284" t="s">
        <v>43</v>
      </c>
      <c r="B74" s="1118">
        <v>2236</v>
      </c>
      <c r="C74" s="1026" t="s">
        <v>286</v>
      </c>
      <c r="E74" s="229">
        <f>E73</f>
        <v>6223</v>
      </c>
      <c r="F74" s="926">
        <f t="shared" ref="F74:G74" si="12">F73</f>
        <v>0</v>
      </c>
      <c r="G74" s="229">
        <f t="shared" si="12"/>
        <v>6223</v>
      </c>
    </row>
    <row r="75" spans="1:8" ht="14.4" customHeight="1">
      <c r="A75" s="1070" t="s">
        <v>43</v>
      </c>
      <c r="B75" s="1071"/>
      <c r="C75" s="1072" t="s">
        <v>47</v>
      </c>
      <c r="D75" s="585"/>
      <c r="E75" s="585">
        <f>E74+E66+E49</f>
        <v>123223</v>
      </c>
      <c r="F75" s="871">
        <f>F74+F66+F49</f>
        <v>0</v>
      </c>
      <c r="G75" s="585">
        <f>G74+G66+G49</f>
        <v>123223</v>
      </c>
    </row>
    <row r="76" spans="1:8">
      <c r="C76" s="1119"/>
      <c r="F76" s="883"/>
    </row>
    <row r="77" spans="1:8">
      <c r="C77" s="1026" t="s">
        <v>9</v>
      </c>
    </row>
    <row r="78" spans="1:8" ht="15" customHeight="1">
      <c r="A78" s="1028" t="s">
        <v>48</v>
      </c>
      <c r="B78" s="1029">
        <v>4235</v>
      </c>
      <c r="C78" s="1030" t="s">
        <v>329</v>
      </c>
    </row>
    <row r="79" spans="1:8">
      <c r="B79" s="1098">
        <v>2</v>
      </c>
      <c r="C79" s="1099" t="s">
        <v>151</v>
      </c>
    </row>
    <row r="80" spans="1:8">
      <c r="B80" s="1120">
        <v>2.101</v>
      </c>
      <c r="C80" s="1026" t="s">
        <v>393</v>
      </c>
    </row>
    <row r="81" spans="1:8">
      <c r="A81" s="1028"/>
      <c r="B81" s="1034">
        <v>39</v>
      </c>
      <c r="C81" s="1032" t="s">
        <v>151</v>
      </c>
    </row>
    <row r="82" spans="1:8">
      <c r="A82" s="1028"/>
      <c r="B82" s="1034">
        <v>66</v>
      </c>
      <c r="C82" s="1032" t="s">
        <v>36</v>
      </c>
    </row>
    <row r="83" spans="1:8" ht="41.4" customHeight="1">
      <c r="A83" s="1028"/>
      <c r="B83" s="1034" t="s">
        <v>395</v>
      </c>
      <c r="C83" s="1032" t="s">
        <v>394</v>
      </c>
      <c r="E83" s="230">
        <v>20000</v>
      </c>
      <c r="F83" s="883">
        <v>0</v>
      </c>
      <c r="G83" s="227">
        <f>SUM(E83:F83)</f>
        <v>20000</v>
      </c>
      <c r="H83" s="774" t="s">
        <v>165</v>
      </c>
    </row>
    <row r="84" spans="1:8">
      <c r="A84" s="1028" t="s">
        <v>43</v>
      </c>
      <c r="B84" s="1034">
        <v>66</v>
      </c>
      <c r="C84" s="1032" t="s">
        <v>36</v>
      </c>
      <c r="E84" s="585">
        <f>E83</f>
        <v>20000</v>
      </c>
      <c r="F84" s="871">
        <f t="shared" ref="F84:G84" si="13">F83</f>
        <v>0</v>
      </c>
      <c r="G84" s="585">
        <f t="shared" si="13"/>
        <v>20000</v>
      </c>
    </row>
    <row r="85" spans="1:8">
      <c r="A85" s="1028" t="s">
        <v>43</v>
      </c>
      <c r="B85" s="1034">
        <v>39</v>
      </c>
      <c r="C85" s="1032" t="s">
        <v>151</v>
      </c>
      <c r="E85" s="585">
        <f>E84</f>
        <v>20000</v>
      </c>
      <c r="F85" s="871">
        <f t="shared" ref="F85:G86" si="14">F84</f>
        <v>0</v>
      </c>
      <c r="G85" s="585">
        <f t="shared" si="14"/>
        <v>20000</v>
      </c>
    </row>
    <row r="86" spans="1:8">
      <c r="A86" s="1028" t="s">
        <v>43</v>
      </c>
      <c r="B86" s="1033">
        <v>2.101</v>
      </c>
      <c r="C86" s="1030" t="s">
        <v>393</v>
      </c>
      <c r="E86" s="585">
        <f>E85</f>
        <v>20000</v>
      </c>
      <c r="F86" s="871">
        <f t="shared" si="14"/>
        <v>0</v>
      </c>
      <c r="G86" s="585">
        <f t="shared" si="14"/>
        <v>20000</v>
      </c>
    </row>
    <row r="87" spans="1:8">
      <c r="A87" s="1028" t="s">
        <v>43</v>
      </c>
      <c r="B87" s="1031">
        <v>2</v>
      </c>
      <c r="C87" s="1032" t="s">
        <v>151</v>
      </c>
      <c r="E87" s="230">
        <f>E86</f>
        <v>20000</v>
      </c>
      <c r="F87" s="883">
        <f t="shared" ref="F87:G87" si="15">F86</f>
        <v>0</v>
      </c>
      <c r="G87" s="230">
        <f t="shared" si="15"/>
        <v>20000</v>
      </c>
    </row>
    <row r="88" spans="1:8" ht="15" customHeight="1">
      <c r="A88" s="1028" t="s">
        <v>43</v>
      </c>
      <c r="B88" s="1029">
        <v>4235</v>
      </c>
      <c r="C88" s="1030" t="s">
        <v>329</v>
      </c>
      <c r="E88" s="743">
        <f t="shared" ref="E88:G88" si="16">E87</f>
        <v>20000</v>
      </c>
      <c r="F88" s="965">
        <f>F87</f>
        <v>0</v>
      </c>
      <c r="G88" s="1121">
        <f t="shared" si="16"/>
        <v>20000</v>
      </c>
    </row>
    <row r="89" spans="1:8">
      <c r="A89" s="1070" t="s">
        <v>43</v>
      </c>
      <c r="B89" s="1071"/>
      <c r="C89" s="1072" t="s">
        <v>9</v>
      </c>
      <c r="D89" s="585"/>
      <c r="E89" s="585">
        <f>E88</f>
        <v>20000</v>
      </c>
      <c r="F89" s="965">
        <f t="shared" ref="F89:G89" si="17">F88</f>
        <v>0</v>
      </c>
      <c r="G89" s="585">
        <f t="shared" si="17"/>
        <v>20000</v>
      </c>
    </row>
    <row r="90" spans="1:8">
      <c r="A90" s="1070" t="s">
        <v>43</v>
      </c>
      <c r="B90" s="1071"/>
      <c r="C90" s="1072" t="s">
        <v>44</v>
      </c>
      <c r="D90" s="585"/>
      <c r="E90" s="585">
        <f>E89+E75</f>
        <v>143223</v>
      </c>
      <c r="F90" s="871">
        <f>F89+F75</f>
        <v>0</v>
      </c>
      <c r="G90" s="585">
        <f>G89+G75</f>
        <v>143223</v>
      </c>
    </row>
    <row r="91" spans="1:8">
      <c r="A91" s="1114" t="s">
        <v>168</v>
      </c>
      <c r="B91" s="1122" t="s">
        <v>430</v>
      </c>
      <c r="C91" s="230"/>
      <c r="E91" s="227"/>
    </row>
    <row r="92" spans="1:8">
      <c r="A92" s="1122" t="s">
        <v>422</v>
      </c>
      <c r="B92" s="1068"/>
      <c r="C92" s="291"/>
      <c r="D92" s="291"/>
      <c r="E92" s="224"/>
      <c r="F92" s="224"/>
      <c r="G92" s="224"/>
    </row>
    <row r="93" spans="1:8">
      <c r="A93" s="1114" t="s">
        <v>165</v>
      </c>
      <c r="B93" s="1122" t="s">
        <v>432</v>
      </c>
      <c r="C93" s="291"/>
      <c r="D93" s="291"/>
      <c r="E93" s="224"/>
      <c r="F93" s="224"/>
      <c r="G93" s="224"/>
    </row>
    <row r="94" spans="1:8">
      <c r="A94" s="1114" t="s">
        <v>166</v>
      </c>
      <c r="B94" s="1122" t="s">
        <v>465</v>
      </c>
      <c r="C94" s="290"/>
      <c r="D94" s="290"/>
      <c r="E94" s="289"/>
    </row>
    <row r="95" spans="1:8">
      <c r="A95" s="1114" t="s">
        <v>171</v>
      </c>
      <c r="B95" s="227" t="s">
        <v>468</v>
      </c>
      <c r="C95" s="230"/>
      <c r="E95" s="227"/>
    </row>
    <row r="96" spans="1:8">
      <c r="A96" s="1114" t="s">
        <v>170</v>
      </c>
      <c r="B96" s="1122" t="s">
        <v>554</v>
      </c>
      <c r="C96" s="230"/>
      <c r="E96" s="227"/>
    </row>
    <row r="97" spans="3:8">
      <c r="C97" s="230"/>
      <c r="E97" s="227"/>
    </row>
    <row r="98" spans="3:8">
      <c r="C98" s="230"/>
      <c r="E98" s="227"/>
    </row>
    <row r="99" spans="3:8">
      <c r="C99" s="229"/>
      <c r="D99" s="229"/>
      <c r="E99" s="228"/>
      <c r="F99" s="228"/>
      <c r="G99" s="228"/>
      <c r="H99" s="330"/>
    </row>
    <row r="100" spans="3:8">
      <c r="C100" s="228"/>
      <c r="D100" s="1076"/>
      <c r="E100" s="1076"/>
      <c r="F100" s="1076"/>
      <c r="G100" s="1077"/>
      <c r="H100" s="330"/>
    </row>
    <row r="101" spans="3:8">
      <c r="C101" s="228"/>
      <c r="D101" s="229"/>
      <c r="E101" s="229"/>
      <c r="F101" s="229"/>
      <c r="G101" s="229"/>
      <c r="H101" s="330"/>
    </row>
    <row r="102" spans="3:8">
      <c r="C102" s="229"/>
      <c r="D102" s="229"/>
      <c r="E102" s="228"/>
      <c r="F102" s="228"/>
      <c r="G102" s="228"/>
      <c r="H102" s="330"/>
    </row>
  </sheetData>
  <customSheetViews>
    <customSheetView guid="{C5F44875-2256-4473-BD8B-FE5F322CC657}" showPageBreaks="1" printArea="1" view="pageBreakPreview" topLeftCell="A22">
      <selection activeCell="J20" sqref="J20"/>
      <rowBreaks count="1" manualBreakCount="1">
        <brk id="35" max="7" man="1"/>
      </rowBreaks>
      <pageMargins left="0.78740157480314965" right="0.78740157480314965" top="0.78740157480314965" bottom="4.1338582677165361" header="0.51181102362204722" footer="3.5433070866141736"/>
      <printOptions horizontalCentered="1"/>
      <pageSetup paperSize="9" scale="94" firstPageNumber="57" fitToHeight="42" orientation="portrait" blackAndWhite="1" useFirstPageNumber="1" r:id="rId1"/>
      <headerFooter alignWithMargins="0">
        <oddHeader xml:space="preserve">&amp;C   </oddHeader>
        <oddFooter>&amp;C&amp;"Times New Roman,Bold" &amp;P</oddFooter>
      </headerFooter>
    </customSheetView>
    <customSheetView guid="{A48B2B02-857B-4E03-8EC3-B83BCD408191}" showPageBreaks="1" printArea="1" view="pageBreakPreview" topLeftCell="A274">
      <selection activeCell="E19" sqref="E19:F19 E28:F31 E35:F37 E41:F43 E50:F50 E55:F55 E62:F64 E68:F70 E74:F76 E83:F83 E89:F90 E94:F94 E101:F101 E107:F107 E115:F117 E121:F122 E128:F128 E136:F136 E139:F140 E145:F147 E152:F152 E156:F156 E160:F160 E166:F166 E170:F171 E176:F177 E181:F181 E192:F194 E198:F203 E207:F210 E214:F214 E221:F230 E237:F237 E241:F241 E245:F245 E249:F249 E253:F253 E257:F257 E261:F261 E265:F265 E269:F269 E273:F278 E282:F282 E286:F286 E290:F290 E294:F294 E298:F298 E302:F303 E308:F309 E313:F313 E318:F318 E322:F322 E326:F327 E331:F331 E337:F351 E355:F355 E359:F360 E364:F364 E368:F368 E374:F374 E380:F380 E386:F386 E390:F390 E394:F394 E402:F406 E412:F420 E428:F429 E437:F439 E446:F450 E458:F458 E465:F465 E473:F473 E477:F477 E485:F485 E489:F489 E495:F495 E501:F501 E509:F509 E513:F513 E522:F523 E530:F531 E535:F539 E547:F555 E562:F563 E573:F575 E582:F583 E587:F587 E591:F591 E597:F598 E605:F607 E615:F615 E623:F623 E627:F627"/>
      <rowBreaks count="1" manualBreakCount="1">
        <brk id="35" max="7" man="1"/>
      </rowBreaks>
      <pageMargins left="0.78740157480314965" right="0.78740157480314965" top="0.78740157480314965" bottom="4.1338582677165361" header="0.51181102362204722" footer="3.5433070866141736"/>
      <printOptions horizontalCentered="1"/>
      <pageSetup paperSize="9" scale="94" firstPageNumber="57" fitToHeight="42" orientation="portrait" blackAndWhite="1" useFirstPageNumber="1" r:id="rId2"/>
      <headerFooter alignWithMargins="0">
        <oddHeader xml:space="preserve">&amp;C   </oddHeader>
        <oddFooter>&amp;C&amp;"Times New Roman,Bold" &amp;P</oddFooter>
      </headerFooter>
    </customSheetView>
  </customSheetViews>
  <mergeCells count="3">
    <mergeCell ref="A1:G1"/>
    <mergeCell ref="A2:G2"/>
    <mergeCell ref="A3:G3"/>
  </mergeCells>
  <printOptions horizontalCentered="1"/>
  <pageMargins left="0.6692913385826772" right="0.6692913385826772" top="0.6692913385826772" bottom="3.7401574803149606" header="0.51181102362204722" footer="3.1496062992125986"/>
  <pageSetup paperSize="9" scale="90" firstPageNumber="41" fitToHeight="42" orientation="portrait" blackAndWhite="1" useFirstPageNumber="1" r:id="rId3"/>
  <headerFooter alignWithMargins="0">
    <oddHeader xml:space="preserve">&amp;C   </oddHeader>
    <oddFooter>&amp;C&amp;"Times New Roman,Bold" &amp;P</oddFooter>
  </headerFooter>
</worksheet>
</file>

<file path=xl/worksheets/sheet28.xml><?xml version="1.0" encoding="utf-8"?>
<worksheet xmlns="http://schemas.openxmlformats.org/spreadsheetml/2006/main" xmlns:r="http://schemas.openxmlformats.org/officeDocument/2006/relationships">
  <sheetPr syncVertical="1" syncRef="A28" transitionEvaluation="1" transitionEntry="1" codeName="Sheet32">
    <tabColor rgb="FF92D050"/>
  </sheetPr>
  <dimension ref="A1:AD101"/>
  <sheetViews>
    <sheetView view="pageBreakPreview" topLeftCell="A28" zoomScaleSheetLayoutView="100" workbookViewId="0">
      <selection activeCell="M48" sqref="M48:M49"/>
    </sheetView>
  </sheetViews>
  <sheetFormatPr defaultColWidth="11" defaultRowHeight="13.2"/>
  <cols>
    <col min="1" max="1" width="6.44140625" style="256" customWidth="1"/>
    <col min="2" max="2" width="8.109375" style="256" customWidth="1"/>
    <col min="3" max="3" width="34.5546875" style="301" customWidth="1"/>
    <col min="4" max="4" width="10.44140625" style="257" customWidth="1"/>
    <col min="5" max="5" width="9.44140625" style="257" customWidth="1"/>
    <col min="6" max="6" width="11.109375" style="202" bestFit="1" customWidth="1"/>
    <col min="7" max="7" width="8.5546875" style="202" customWidth="1"/>
    <col min="8" max="8" width="4.44140625" style="456" customWidth="1"/>
    <col min="9" max="9" width="8.5546875" style="257" customWidth="1"/>
    <col min="10" max="10" width="8.44140625" style="257" customWidth="1"/>
    <col min="11" max="11" width="9.6640625" style="257" customWidth="1"/>
    <col min="12" max="12" width="9.109375" style="202" customWidth="1"/>
    <col min="13" max="13" width="10.88671875" style="202" customWidth="1"/>
    <col min="14" max="14" width="10.88671875" style="160" customWidth="1"/>
    <col min="15" max="15" width="14.88671875" style="160" customWidth="1"/>
    <col min="16" max="16" width="29" style="160" customWidth="1"/>
    <col min="17" max="17" width="11.33203125" style="160" customWidth="1"/>
    <col min="18" max="18" width="13.6640625" style="253" customWidth="1"/>
    <col min="19" max="21" width="5.5546875" style="160" customWidth="1"/>
    <col min="22" max="22" width="6.44140625" style="160" customWidth="1"/>
    <col min="23" max="23" width="11.88671875" style="160" customWidth="1"/>
    <col min="24" max="24" width="5.5546875" style="160" customWidth="1"/>
    <col min="25" max="25" width="8.44140625" style="160" customWidth="1"/>
    <col min="26" max="26" width="10.44140625" style="160" customWidth="1"/>
    <col min="27" max="27" width="5.5546875" style="160" customWidth="1"/>
    <col min="28" max="28" width="12.109375" style="160" customWidth="1"/>
    <col min="29" max="30" width="5.5546875" style="160" customWidth="1"/>
    <col min="31" max="32" width="5.5546875" style="202" customWidth="1"/>
    <col min="33" max="33" width="12.44140625" style="202" customWidth="1"/>
    <col min="34" max="16384" width="11" style="202"/>
  </cols>
  <sheetData>
    <row r="1" spans="1:30">
      <c r="A1" s="1344" t="s">
        <v>83</v>
      </c>
      <c r="B1" s="1344"/>
      <c r="C1" s="1344"/>
      <c r="D1" s="1344"/>
      <c r="E1" s="1344"/>
      <c r="F1" s="1344"/>
      <c r="G1" s="1344"/>
      <c r="H1" s="438"/>
      <c r="I1" s="255"/>
      <c r="J1" s="255"/>
      <c r="K1" s="255"/>
      <c r="L1" s="254"/>
      <c r="M1" s="254"/>
    </row>
    <row r="2" spans="1:30">
      <c r="A2" s="1344" t="s">
        <v>84</v>
      </c>
      <c r="B2" s="1344"/>
      <c r="C2" s="1344"/>
      <c r="D2" s="1344"/>
      <c r="E2" s="1344"/>
      <c r="F2" s="1344"/>
      <c r="G2" s="1344"/>
      <c r="H2" s="438"/>
      <c r="I2" s="255"/>
      <c r="J2" s="255"/>
      <c r="K2" s="255"/>
      <c r="L2" s="254"/>
      <c r="M2" s="254"/>
    </row>
    <row r="3" spans="1:30" ht="15.6" customHeight="1">
      <c r="A3" s="1336" t="s">
        <v>164</v>
      </c>
      <c r="B3" s="1336"/>
      <c r="C3" s="1336"/>
      <c r="D3" s="1336"/>
      <c r="E3" s="1336"/>
      <c r="F3" s="1336"/>
      <c r="G3" s="1336"/>
      <c r="H3" s="436"/>
      <c r="I3" s="367"/>
      <c r="J3" s="367"/>
      <c r="K3" s="367"/>
      <c r="L3" s="365"/>
      <c r="M3" s="365"/>
    </row>
    <row r="4" spans="1:30" ht="13.8">
      <c r="A4" s="26"/>
      <c r="B4" s="1291"/>
      <c r="C4" s="1291"/>
      <c r="D4" s="1291"/>
      <c r="E4" s="1291"/>
      <c r="F4" s="1291"/>
      <c r="G4" s="1291"/>
      <c r="H4" s="372"/>
      <c r="I4" s="362"/>
      <c r="J4" s="362"/>
      <c r="K4" s="362"/>
      <c r="L4" s="371"/>
      <c r="M4" s="371"/>
    </row>
    <row r="5" spans="1:30">
      <c r="A5" s="26"/>
      <c r="B5" s="22"/>
      <c r="C5" s="22"/>
      <c r="D5" s="28"/>
      <c r="E5" s="29" t="s">
        <v>3</v>
      </c>
      <c r="F5" s="29" t="s">
        <v>4</v>
      </c>
      <c r="G5" s="29" t="s">
        <v>101</v>
      </c>
      <c r="H5" s="33"/>
      <c r="I5" s="362"/>
      <c r="J5" s="362"/>
      <c r="K5" s="362"/>
      <c r="L5" s="371"/>
      <c r="M5" s="371"/>
    </row>
    <row r="6" spans="1:30">
      <c r="A6" s="26"/>
      <c r="B6" s="30" t="s">
        <v>5</v>
      </c>
      <c r="C6" s="22" t="s">
        <v>6</v>
      </c>
      <c r="D6" s="31" t="s">
        <v>44</v>
      </c>
      <c r="E6" s="24">
        <v>167890</v>
      </c>
      <c r="F6" s="24">
        <v>351000</v>
      </c>
      <c r="G6" s="24">
        <f>SUM(E6:F6)</f>
        <v>518890</v>
      </c>
      <c r="H6" s="31"/>
      <c r="I6" s="362"/>
      <c r="J6" s="362"/>
      <c r="K6" s="362"/>
      <c r="L6" s="371"/>
      <c r="M6" s="371"/>
    </row>
    <row r="7" spans="1:30">
      <c r="A7" s="26"/>
      <c r="B7" s="30" t="s">
        <v>7</v>
      </c>
      <c r="C7" s="32" t="s">
        <v>8</v>
      </c>
      <c r="D7" s="33"/>
      <c r="E7" s="25"/>
      <c r="F7" s="25"/>
      <c r="G7" s="25"/>
      <c r="H7" s="33"/>
      <c r="I7" s="362"/>
      <c r="J7" s="362"/>
      <c r="K7" s="362"/>
      <c r="L7" s="371"/>
      <c r="M7" s="371"/>
    </row>
    <row r="8" spans="1:30">
      <c r="A8" s="26"/>
      <c r="B8" s="30"/>
      <c r="C8" s="32" t="s">
        <v>97</v>
      </c>
      <c r="D8" s="33" t="s">
        <v>44</v>
      </c>
      <c r="E8" s="25">
        <f>G32</f>
        <v>9900</v>
      </c>
      <c r="F8" s="383">
        <f>G52</f>
        <v>158928</v>
      </c>
      <c r="G8" s="25">
        <f>SUM(E8:F8)</f>
        <v>168828</v>
      </c>
      <c r="H8" s="33"/>
      <c r="I8" s="362"/>
      <c r="J8" s="362"/>
      <c r="K8" s="362"/>
      <c r="L8" s="371"/>
      <c r="M8" s="371"/>
    </row>
    <row r="9" spans="1:30">
      <c r="A9" s="26"/>
      <c r="B9" s="34" t="s">
        <v>43</v>
      </c>
      <c r="C9" s="22" t="s">
        <v>19</v>
      </c>
      <c r="D9" s="35" t="s">
        <v>44</v>
      </c>
      <c r="E9" s="36">
        <f>SUM(E6:E8)</f>
        <v>177790</v>
      </c>
      <c r="F9" s="36">
        <f>SUM(F6:F8)</f>
        <v>509928</v>
      </c>
      <c r="G9" s="36">
        <f>SUM(E9:F9)</f>
        <v>687718</v>
      </c>
      <c r="H9" s="31"/>
      <c r="I9" s="265"/>
      <c r="J9" s="265"/>
      <c r="K9" s="265"/>
      <c r="L9" s="265"/>
      <c r="M9" s="265"/>
    </row>
    <row r="10" spans="1:30">
      <c r="A10" s="26"/>
      <c r="B10" s="30"/>
      <c r="C10" s="22"/>
      <c r="D10" s="23"/>
      <c r="E10" s="23"/>
      <c r="F10" s="31"/>
      <c r="G10" s="23"/>
      <c r="H10" s="31"/>
      <c r="I10" s="265"/>
      <c r="J10" s="265"/>
      <c r="K10" s="265"/>
      <c r="L10" s="265"/>
      <c r="M10" s="265"/>
    </row>
    <row r="11" spans="1:30" ht="18" customHeight="1">
      <c r="A11" s="26"/>
      <c r="B11" s="30" t="s">
        <v>20</v>
      </c>
      <c r="C11" s="22" t="s">
        <v>21</v>
      </c>
      <c r="D11" s="22"/>
      <c r="E11" s="22"/>
      <c r="F11" s="37"/>
      <c r="G11" s="22"/>
      <c r="H11" s="37"/>
      <c r="I11" s="265"/>
      <c r="J11" s="265"/>
      <c r="K11" s="265"/>
      <c r="L11" s="265"/>
      <c r="M11" s="265"/>
    </row>
    <row r="12" spans="1:30" s="239" customFormat="1">
      <c r="A12" s="24"/>
      <c r="B12" s="366"/>
      <c r="C12" s="366"/>
      <c r="D12" s="366"/>
      <c r="E12" s="366"/>
      <c r="F12" s="366"/>
      <c r="G12" s="366"/>
      <c r="H12" s="373"/>
      <c r="I12" s="1337" t="s">
        <v>45</v>
      </c>
      <c r="J12" s="1337"/>
      <c r="K12" s="1337"/>
      <c r="L12" s="1337"/>
      <c r="M12" s="1338"/>
      <c r="N12" s="1337"/>
      <c r="O12" s="1337"/>
      <c r="P12" s="1337"/>
      <c r="Q12" s="1337"/>
      <c r="R12" s="1337"/>
      <c r="S12" s="1337" t="s">
        <v>24</v>
      </c>
      <c r="T12" s="1337"/>
      <c r="U12" s="1337"/>
      <c r="V12" s="1337"/>
      <c r="W12" s="1337"/>
      <c r="X12" s="1339"/>
      <c r="Y12" s="1339"/>
      <c r="Z12" s="1339"/>
      <c r="AA12" s="1339"/>
      <c r="AB12" s="1339"/>
    </row>
    <row r="13" spans="1:30" s="239" customFormat="1" ht="13.8" thickBot="1">
      <c r="A13" s="38"/>
      <c r="B13" s="1292" t="s">
        <v>89</v>
      </c>
      <c r="C13" s="1292"/>
      <c r="D13" s="1292"/>
      <c r="E13" s="1292"/>
      <c r="F13" s="1292"/>
      <c r="G13" s="1292"/>
      <c r="H13" s="373"/>
      <c r="I13" s="1340" t="s">
        <v>133</v>
      </c>
      <c r="J13" s="1340"/>
      <c r="K13" s="1340"/>
      <c r="L13" s="1340"/>
      <c r="M13" s="1341"/>
      <c r="N13" s="1340" t="s">
        <v>134</v>
      </c>
      <c r="O13" s="1340"/>
      <c r="P13" s="1340"/>
      <c r="Q13" s="1340"/>
      <c r="R13" s="1340"/>
      <c r="S13" s="1340" t="s">
        <v>133</v>
      </c>
      <c r="T13" s="1340"/>
      <c r="U13" s="1340"/>
      <c r="V13" s="1340"/>
      <c r="W13" s="1340"/>
      <c r="X13" s="1342" t="s">
        <v>134</v>
      </c>
      <c r="Y13" s="1342"/>
      <c r="Z13" s="1342"/>
      <c r="AA13" s="1342"/>
      <c r="AB13" s="1342"/>
    </row>
    <row r="14" spans="1:30" s="239" customFormat="1" ht="14.4" thickTop="1" thickBot="1">
      <c r="A14" s="38"/>
      <c r="B14" s="203"/>
      <c r="C14" s="203" t="s">
        <v>22</v>
      </c>
      <c r="D14" s="203"/>
      <c r="E14" s="203" t="s">
        <v>45</v>
      </c>
      <c r="F14" s="203" t="s">
        <v>103</v>
      </c>
      <c r="G14" s="39" t="s">
        <v>101</v>
      </c>
      <c r="H14" s="33"/>
      <c r="I14" s="240" t="s">
        <v>61</v>
      </c>
      <c r="J14" s="240" t="s">
        <v>62</v>
      </c>
      <c r="K14" s="240" t="s">
        <v>63</v>
      </c>
      <c r="L14" s="240" t="s">
        <v>64</v>
      </c>
      <c r="M14" s="241" t="s">
        <v>65</v>
      </c>
      <c r="N14" s="240" t="s">
        <v>61</v>
      </c>
      <c r="O14" s="240" t="s">
        <v>62</v>
      </c>
      <c r="P14" s="240" t="s">
        <v>63</v>
      </c>
      <c r="Q14" s="240" t="s">
        <v>64</v>
      </c>
      <c r="R14" s="241" t="s">
        <v>65</v>
      </c>
      <c r="S14" s="240" t="s">
        <v>61</v>
      </c>
      <c r="T14" s="240" t="s">
        <v>62</v>
      </c>
      <c r="U14" s="240" t="s">
        <v>63</v>
      </c>
      <c r="V14" s="240" t="s">
        <v>64</v>
      </c>
      <c r="W14" s="241" t="s">
        <v>65</v>
      </c>
      <c r="X14" s="242" t="s">
        <v>61</v>
      </c>
      <c r="Y14" s="242" t="s">
        <v>62</v>
      </c>
      <c r="Z14" s="242" t="s">
        <v>63</v>
      </c>
      <c r="AA14" s="242" t="s">
        <v>64</v>
      </c>
      <c r="AB14" s="243" t="s">
        <v>65</v>
      </c>
    </row>
    <row r="15" spans="1:30" s="239" customFormat="1" ht="13.8" thickTop="1">
      <c r="A15" s="24"/>
      <c r="B15" s="33"/>
      <c r="C15" s="33"/>
      <c r="D15" s="33"/>
      <c r="E15" s="33"/>
      <c r="F15" s="33"/>
      <c r="G15" s="25"/>
      <c r="H15" s="33"/>
      <c r="I15" s="266"/>
      <c r="J15" s="266"/>
      <c r="K15" s="266"/>
      <c r="L15" s="266"/>
      <c r="M15" s="433"/>
      <c r="N15" s="266"/>
      <c r="O15" s="266"/>
      <c r="P15" s="266"/>
      <c r="Q15" s="266"/>
      <c r="R15" s="433"/>
      <c r="S15" s="266"/>
      <c r="T15" s="266"/>
      <c r="U15" s="266"/>
      <c r="V15" s="266"/>
      <c r="W15" s="433"/>
      <c r="X15" s="267"/>
      <c r="Y15" s="267"/>
      <c r="Z15" s="267"/>
      <c r="AA15" s="267"/>
      <c r="AB15" s="268"/>
    </row>
    <row r="16" spans="1:30" ht="13.95" customHeight="1">
      <c r="C16" s="300" t="s">
        <v>47</v>
      </c>
      <c r="D16" s="259"/>
      <c r="E16" s="259"/>
      <c r="F16" s="259"/>
      <c r="G16" s="259"/>
      <c r="H16" s="362"/>
      <c r="I16" s="160"/>
      <c r="J16" s="160"/>
      <c r="K16" s="160"/>
      <c r="L16" s="160"/>
      <c r="M16" s="160"/>
      <c r="R16" s="160"/>
      <c r="Z16" s="202"/>
      <c r="AA16" s="202"/>
      <c r="AB16" s="202"/>
      <c r="AC16" s="202"/>
      <c r="AD16" s="202"/>
    </row>
    <row r="17" spans="1:30" ht="13.95" customHeight="1">
      <c r="A17" s="256" t="s">
        <v>48</v>
      </c>
      <c r="B17" s="261">
        <v>3452</v>
      </c>
      <c r="C17" s="300" t="s">
        <v>39</v>
      </c>
      <c r="F17" s="257"/>
      <c r="G17" s="257"/>
      <c r="H17" s="298"/>
      <c r="I17" s="160"/>
      <c r="J17" s="160"/>
      <c r="K17" s="160"/>
      <c r="L17" s="160"/>
      <c r="M17" s="160"/>
      <c r="R17" s="160"/>
      <c r="X17" s="202"/>
      <c r="Y17" s="202"/>
      <c r="Z17" s="202"/>
      <c r="AA17" s="202"/>
      <c r="AB17" s="202"/>
      <c r="AC17" s="202"/>
      <c r="AD17" s="202"/>
    </row>
    <row r="18" spans="1:30" ht="13.95" customHeight="1">
      <c r="A18" s="260"/>
      <c r="B18" s="260">
        <v>80</v>
      </c>
      <c r="C18" s="345" t="s">
        <v>34</v>
      </c>
      <c r="D18" s="344"/>
      <c r="E18" s="344"/>
      <c r="F18" s="344"/>
      <c r="G18" s="344"/>
      <c r="H18" s="449"/>
      <c r="I18" s="160"/>
      <c r="J18" s="160"/>
      <c r="K18" s="160"/>
      <c r="L18" s="160"/>
      <c r="M18" s="160"/>
      <c r="R18" s="160"/>
      <c r="X18" s="202"/>
      <c r="Y18" s="202"/>
      <c r="Z18" s="202"/>
      <c r="AA18" s="202"/>
      <c r="AB18" s="202"/>
      <c r="AC18" s="202"/>
      <c r="AD18" s="202"/>
    </row>
    <row r="19" spans="1:30" ht="14.4" customHeight="1">
      <c r="A19" s="260"/>
      <c r="B19" s="340">
        <v>80.103999999999999</v>
      </c>
      <c r="C19" s="305" t="s">
        <v>153</v>
      </c>
      <c r="D19" s="344"/>
      <c r="E19" s="344"/>
      <c r="F19" s="344"/>
      <c r="G19" s="344"/>
      <c r="H19" s="449"/>
      <c r="I19" s="160"/>
      <c r="J19" s="160"/>
      <c r="K19" s="160"/>
      <c r="L19" s="160"/>
      <c r="M19" s="160"/>
      <c r="R19" s="160"/>
      <c r="Z19" s="202"/>
      <c r="AA19" s="202"/>
      <c r="AB19" s="202"/>
      <c r="AC19" s="202"/>
      <c r="AD19" s="202"/>
    </row>
    <row r="20" spans="1:30" ht="14.4" customHeight="1">
      <c r="A20" s="260"/>
      <c r="B20" s="359">
        <v>63</v>
      </c>
      <c r="C20" s="345" t="s">
        <v>154</v>
      </c>
      <c r="D20" s="344"/>
      <c r="E20" s="344"/>
      <c r="F20" s="344"/>
      <c r="G20" s="344"/>
      <c r="H20" s="449"/>
      <c r="I20" s="160"/>
      <c r="J20" s="160"/>
      <c r="K20" s="160"/>
      <c r="L20" s="160"/>
      <c r="M20" s="160"/>
      <c r="R20" s="160"/>
      <c r="Z20" s="202"/>
      <c r="AA20" s="202"/>
      <c r="AB20" s="202"/>
      <c r="AC20" s="202"/>
      <c r="AD20" s="202"/>
    </row>
    <row r="21" spans="1:30" ht="14.4" customHeight="1">
      <c r="A21" s="260"/>
      <c r="B21" s="359" t="s">
        <v>146</v>
      </c>
      <c r="C21" s="345" t="s">
        <v>155</v>
      </c>
      <c r="D21" s="263"/>
      <c r="E21" s="264">
        <v>2000</v>
      </c>
      <c r="F21" s="420">
        <v>0</v>
      </c>
      <c r="G21" s="264">
        <f t="shared" ref="G21:G27" si="0">SUM(E21:F21)</f>
        <v>2000</v>
      </c>
      <c r="H21" s="450" t="s">
        <v>185</v>
      </c>
      <c r="I21" s="160" t="s">
        <v>98</v>
      </c>
      <c r="J21" s="160" t="s">
        <v>95</v>
      </c>
      <c r="K21" s="160" t="s">
        <v>156</v>
      </c>
      <c r="L21" s="160">
        <v>100</v>
      </c>
      <c r="M21" s="253">
        <v>4011002038</v>
      </c>
      <c r="R21" s="160"/>
      <c r="S21" s="160" t="s">
        <v>93</v>
      </c>
      <c r="T21" s="160" t="s">
        <v>99</v>
      </c>
      <c r="U21" s="160" t="s">
        <v>94</v>
      </c>
      <c r="V21" s="160">
        <v>100</v>
      </c>
      <c r="W21" s="160">
        <v>4021001003</v>
      </c>
      <c r="Z21" s="202"/>
      <c r="AA21" s="202"/>
      <c r="AB21" s="202"/>
      <c r="AC21" s="202"/>
      <c r="AD21" s="202"/>
    </row>
    <row r="22" spans="1:30" ht="14.4" customHeight="1">
      <c r="A22" s="260"/>
      <c r="B22" s="359" t="s">
        <v>157</v>
      </c>
      <c r="C22" s="345" t="s">
        <v>158</v>
      </c>
      <c r="D22" s="263"/>
      <c r="E22" s="264">
        <v>1000</v>
      </c>
      <c r="F22" s="420">
        <v>0</v>
      </c>
      <c r="G22" s="264">
        <f t="shared" si="0"/>
        <v>1000</v>
      </c>
      <c r="H22" s="450" t="s">
        <v>185</v>
      </c>
      <c r="I22" s="160" t="s">
        <v>98</v>
      </c>
      <c r="J22" s="160" t="s">
        <v>95</v>
      </c>
      <c r="K22" s="160" t="s">
        <v>158</v>
      </c>
      <c r="L22" s="160">
        <v>100</v>
      </c>
      <c r="M22" s="253" t="s">
        <v>159</v>
      </c>
      <c r="R22" s="160"/>
      <c r="S22" s="160" t="s">
        <v>93</v>
      </c>
      <c r="T22" s="160" t="s">
        <v>99</v>
      </c>
      <c r="U22" s="160" t="s">
        <v>94</v>
      </c>
      <c r="V22" s="160">
        <v>100</v>
      </c>
      <c r="W22" s="160">
        <v>4021001003</v>
      </c>
      <c r="Z22" s="202"/>
      <c r="AA22" s="202"/>
      <c r="AB22" s="202"/>
      <c r="AC22" s="202"/>
      <c r="AD22" s="202"/>
    </row>
    <row r="23" spans="1:30" s="360" customFormat="1">
      <c r="A23" s="299" t="s">
        <v>168</v>
      </c>
      <c r="B23" s="359" t="s">
        <v>173</v>
      </c>
      <c r="C23" s="260" t="s">
        <v>176</v>
      </c>
      <c r="D23" s="247"/>
      <c r="E23" s="246">
        <v>2500</v>
      </c>
      <c r="F23" s="421">
        <v>0</v>
      </c>
      <c r="G23" s="264">
        <f t="shared" si="0"/>
        <v>2500</v>
      </c>
      <c r="H23" s="451" t="s">
        <v>177</v>
      </c>
      <c r="I23" s="160" t="s">
        <v>96</v>
      </c>
      <c r="J23" s="160" t="s">
        <v>53</v>
      </c>
      <c r="K23" s="160" t="s">
        <v>197</v>
      </c>
      <c r="L23" s="160">
        <v>100</v>
      </c>
      <c r="M23" s="160" t="s">
        <v>198</v>
      </c>
      <c r="N23" s="361"/>
      <c r="O23" s="361"/>
      <c r="P23" s="361"/>
      <c r="Q23" s="361"/>
      <c r="R23" s="361"/>
      <c r="S23" s="361"/>
      <c r="T23" s="361"/>
      <c r="U23" s="361"/>
      <c r="V23" s="361"/>
      <c r="W23" s="361"/>
      <c r="X23" s="361"/>
      <c r="Y23" s="361"/>
    </row>
    <row r="24" spans="1:30" s="360" customFormat="1" ht="26.4">
      <c r="A24" s="299" t="s">
        <v>168</v>
      </c>
      <c r="B24" s="359" t="s">
        <v>174</v>
      </c>
      <c r="C24" s="260" t="s">
        <v>184</v>
      </c>
      <c r="D24" s="247"/>
      <c r="E24" s="246">
        <v>800</v>
      </c>
      <c r="F24" s="421">
        <v>0</v>
      </c>
      <c r="G24" s="264">
        <f t="shared" si="0"/>
        <v>800</v>
      </c>
      <c r="H24" s="451" t="s">
        <v>177</v>
      </c>
      <c r="I24" s="160" t="s">
        <v>96</v>
      </c>
      <c r="J24" s="160" t="s">
        <v>53</v>
      </c>
      <c r="K24" s="160" t="s">
        <v>199</v>
      </c>
      <c r="L24" s="160">
        <v>100</v>
      </c>
      <c r="M24" s="160" t="s">
        <v>200</v>
      </c>
      <c r="N24" s="361"/>
      <c r="O24" s="361"/>
      <c r="P24" s="361"/>
      <c r="Q24" s="361"/>
      <c r="R24" s="361"/>
      <c r="S24" s="361"/>
      <c r="T24" s="361"/>
      <c r="U24" s="361"/>
      <c r="V24" s="361"/>
      <c r="W24" s="361"/>
      <c r="X24" s="361"/>
      <c r="Y24" s="361"/>
    </row>
    <row r="25" spans="1:30" s="360" customFormat="1" ht="26.4">
      <c r="A25" s="299" t="s">
        <v>168</v>
      </c>
      <c r="B25" s="359" t="s">
        <v>175</v>
      </c>
      <c r="C25" s="260" t="s">
        <v>196</v>
      </c>
      <c r="D25" s="247"/>
      <c r="E25" s="246">
        <v>100</v>
      </c>
      <c r="F25" s="421">
        <v>0</v>
      </c>
      <c r="G25" s="264">
        <f t="shared" si="0"/>
        <v>100</v>
      </c>
      <c r="H25" s="451" t="s">
        <v>169</v>
      </c>
      <c r="I25" s="160" t="s">
        <v>98</v>
      </c>
      <c r="J25" s="160" t="s">
        <v>95</v>
      </c>
      <c r="K25" s="160" t="s">
        <v>145</v>
      </c>
      <c r="L25" s="160">
        <v>100</v>
      </c>
      <c r="M25" s="160" t="s">
        <v>201</v>
      </c>
      <c r="N25" s="361"/>
      <c r="O25" s="361"/>
      <c r="P25" s="361"/>
      <c r="Q25" s="361"/>
      <c r="R25" s="361"/>
      <c r="S25" s="361"/>
      <c r="T25" s="361"/>
      <c r="U25" s="361"/>
      <c r="V25" s="361"/>
      <c r="W25" s="361"/>
      <c r="X25" s="361"/>
      <c r="Y25" s="361"/>
    </row>
    <row r="26" spans="1:30" s="360" customFormat="1" ht="14.4" customHeight="1">
      <c r="A26" s="299" t="s">
        <v>168</v>
      </c>
      <c r="B26" s="359" t="s">
        <v>181</v>
      </c>
      <c r="C26" s="260" t="s">
        <v>183</v>
      </c>
      <c r="D26" s="247"/>
      <c r="E26" s="246">
        <v>2000</v>
      </c>
      <c r="F26" s="421">
        <v>0</v>
      </c>
      <c r="G26" s="264">
        <f t="shared" si="0"/>
        <v>2000</v>
      </c>
      <c r="H26" s="451" t="s">
        <v>187</v>
      </c>
      <c r="I26" s="160" t="s">
        <v>98</v>
      </c>
      <c r="J26" s="160" t="s">
        <v>95</v>
      </c>
      <c r="K26" s="160" t="s">
        <v>183</v>
      </c>
      <c r="L26" s="160">
        <v>100</v>
      </c>
      <c r="M26" s="160" t="s">
        <v>202</v>
      </c>
      <c r="N26" s="361"/>
      <c r="O26" s="361"/>
      <c r="P26" s="361"/>
      <c r="Q26" s="361"/>
      <c r="R26" s="361"/>
      <c r="S26" s="361"/>
      <c r="T26" s="361"/>
      <c r="U26" s="361"/>
      <c r="V26" s="361"/>
      <c r="W26" s="361"/>
      <c r="X26" s="361"/>
      <c r="Y26" s="361"/>
    </row>
    <row r="27" spans="1:30" s="360" customFormat="1">
      <c r="A27" s="299" t="s">
        <v>168</v>
      </c>
      <c r="B27" s="359" t="s">
        <v>182</v>
      </c>
      <c r="C27" s="260" t="s">
        <v>195</v>
      </c>
      <c r="D27" s="247"/>
      <c r="E27" s="246">
        <v>1500</v>
      </c>
      <c r="F27" s="421">
        <v>0</v>
      </c>
      <c r="G27" s="264">
        <f t="shared" si="0"/>
        <v>1500</v>
      </c>
      <c r="H27" s="451" t="s">
        <v>188</v>
      </c>
      <c r="I27" s="160" t="s">
        <v>98</v>
      </c>
      <c r="J27" s="160" t="s">
        <v>95</v>
      </c>
      <c r="K27" s="160" t="s">
        <v>195</v>
      </c>
      <c r="L27" s="160">
        <v>100</v>
      </c>
      <c r="M27" s="160" t="s">
        <v>203</v>
      </c>
      <c r="N27" s="361"/>
      <c r="O27" s="361"/>
      <c r="P27" s="361"/>
      <c r="Q27" s="361"/>
      <c r="R27" s="361"/>
      <c r="S27" s="361"/>
      <c r="T27" s="361"/>
      <c r="U27" s="361"/>
      <c r="V27" s="361"/>
      <c r="W27" s="361"/>
      <c r="X27" s="361"/>
      <c r="Y27" s="361"/>
    </row>
    <row r="28" spans="1:30" ht="14.1" customHeight="1">
      <c r="A28" s="260" t="s">
        <v>43</v>
      </c>
      <c r="B28" s="359">
        <v>63</v>
      </c>
      <c r="C28" s="345" t="s">
        <v>154</v>
      </c>
      <c r="D28" s="263"/>
      <c r="E28" s="327">
        <f>SUM(E21:E27)</f>
        <v>9900</v>
      </c>
      <c r="F28" s="422">
        <f>SUM(F21:F22)</f>
        <v>0</v>
      </c>
      <c r="G28" s="327">
        <f>SUM(G21:G27)</f>
        <v>9900</v>
      </c>
      <c r="H28" s="450"/>
      <c r="I28" s="160"/>
      <c r="J28" s="160"/>
      <c r="K28" s="160"/>
      <c r="L28" s="160"/>
      <c r="M28" s="160"/>
      <c r="R28" s="160"/>
      <c r="Z28" s="202"/>
      <c r="AA28" s="202"/>
      <c r="AB28" s="202"/>
      <c r="AC28" s="202"/>
      <c r="AD28" s="202"/>
    </row>
    <row r="29" spans="1:30" ht="14.1" customHeight="1">
      <c r="A29" s="260" t="s">
        <v>43</v>
      </c>
      <c r="B29" s="340">
        <v>80.103999999999999</v>
      </c>
      <c r="C29" s="305" t="s">
        <v>153</v>
      </c>
      <c r="D29" s="247"/>
      <c r="E29" s="249">
        <f t="shared" ref="E29:F29" si="1">E28</f>
        <v>9900</v>
      </c>
      <c r="F29" s="423">
        <f t="shared" si="1"/>
        <v>0</v>
      </c>
      <c r="G29" s="249">
        <f t="shared" ref="G29:G31" si="2">G28</f>
        <v>9900</v>
      </c>
      <c r="H29" s="402"/>
      <c r="I29" s="160"/>
      <c r="J29" s="160"/>
      <c r="K29" s="160"/>
      <c r="L29" s="160"/>
      <c r="M29" s="160"/>
      <c r="R29" s="160"/>
      <c r="Z29" s="202"/>
      <c r="AA29" s="202"/>
      <c r="AB29" s="202"/>
      <c r="AC29" s="202"/>
      <c r="AD29" s="202"/>
    </row>
    <row r="30" spans="1:30" ht="14.1" customHeight="1">
      <c r="A30" s="260" t="s">
        <v>43</v>
      </c>
      <c r="B30" s="260">
        <v>80</v>
      </c>
      <c r="C30" s="345" t="s">
        <v>34</v>
      </c>
      <c r="D30" s="302"/>
      <c r="E30" s="249">
        <f>E29</f>
        <v>9900</v>
      </c>
      <c r="F30" s="423">
        <f t="shared" ref="F30:F31" si="3">F29</f>
        <v>0</v>
      </c>
      <c r="G30" s="249">
        <f t="shared" si="2"/>
        <v>9900</v>
      </c>
      <c r="H30" s="401"/>
      <c r="I30" s="160"/>
      <c r="J30" s="160"/>
      <c r="K30" s="160"/>
      <c r="L30" s="160"/>
      <c r="M30" s="160"/>
      <c r="R30" s="160"/>
      <c r="Z30" s="202"/>
      <c r="AA30" s="202"/>
      <c r="AB30" s="202"/>
      <c r="AC30" s="202"/>
      <c r="AD30" s="202"/>
    </row>
    <row r="31" spans="1:30" s="306" customFormat="1" ht="14.1" customHeight="1">
      <c r="A31" s="260" t="s">
        <v>43</v>
      </c>
      <c r="B31" s="304">
        <v>3452</v>
      </c>
      <c r="C31" s="305" t="s">
        <v>39</v>
      </c>
      <c r="D31" s="302"/>
      <c r="E31" s="246">
        <f>E30</f>
        <v>9900</v>
      </c>
      <c r="F31" s="421">
        <f t="shared" si="3"/>
        <v>0</v>
      </c>
      <c r="G31" s="246">
        <f t="shared" si="2"/>
        <v>9900</v>
      </c>
      <c r="H31" s="401"/>
      <c r="I31" s="161"/>
      <c r="J31" s="161"/>
      <c r="K31" s="161"/>
      <c r="L31" s="161"/>
      <c r="M31" s="161"/>
      <c r="N31" s="161"/>
      <c r="O31" s="161"/>
      <c r="P31" s="161"/>
      <c r="Q31" s="161"/>
      <c r="R31" s="161"/>
      <c r="S31" s="161"/>
      <c r="T31" s="161"/>
      <c r="U31" s="161"/>
      <c r="V31" s="161"/>
      <c r="W31" s="161"/>
      <c r="X31" s="161"/>
      <c r="Y31" s="161"/>
    </row>
    <row r="32" spans="1:30" ht="14.1" customHeight="1">
      <c r="A32" s="262" t="s">
        <v>43</v>
      </c>
      <c r="B32" s="262"/>
      <c r="C32" s="307" t="s">
        <v>47</v>
      </c>
      <c r="D32" s="303"/>
      <c r="E32" s="245">
        <f t="shared" ref="E32" si="4">E31</f>
        <v>9900</v>
      </c>
      <c r="F32" s="424">
        <f t="shared" ref="F32:G32" si="5">F31</f>
        <v>0</v>
      </c>
      <c r="G32" s="245">
        <f t="shared" si="5"/>
        <v>9900</v>
      </c>
      <c r="H32" s="401"/>
      <c r="I32" s="161"/>
      <c r="J32" s="161"/>
      <c r="K32" s="161"/>
      <c r="L32" s="161"/>
      <c r="M32" s="161"/>
      <c r="N32" s="161"/>
      <c r="O32" s="161"/>
      <c r="P32" s="161"/>
      <c r="Q32" s="161"/>
      <c r="R32" s="161"/>
      <c r="S32" s="161"/>
      <c r="T32" s="161"/>
      <c r="U32" s="161"/>
      <c r="V32" s="161"/>
      <c r="W32" s="161"/>
      <c r="X32" s="161"/>
      <c r="Y32" s="161"/>
      <c r="Z32" s="306"/>
      <c r="AA32" s="306"/>
      <c r="AB32" s="306"/>
      <c r="AC32" s="202"/>
      <c r="AD32" s="202"/>
    </row>
    <row r="33" spans="1:30">
      <c r="A33" s="260"/>
      <c r="B33" s="260"/>
      <c r="C33" s="305"/>
      <c r="D33" s="302"/>
      <c r="E33" s="302"/>
      <c r="F33" s="421"/>
      <c r="G33" s="302"/>
      <c r="H33" s="401"/>
      <c r="I33" s="161"/>
      <c r="J33" s="161"/>
      <c r="K33" s="161"/>
      <c r="L33" s="161"/>
      <c r="M33" s="161"/>
      <c r="N33" s="161"/>
      <c r="O33" s="161"/>
      <c r="P33" s="161"/>
      <c r="Q33" s="161"/>
      <c r="R33" s="161"/>
      <c r="S33" s="161"/>
      <c r="T33" s="161"/>
      <c r="U33" s="161"/>
      <c r="V33" s="161"/>
      <c r="W33" s="161"/>
      <c r="X33" s="161"/>
      <c r="Y33" s="161"/>
      <c r="Z33" s="306"/>
      <c r="AA33" s="306"/>
      <c r="AB33" s="306"/>
      <c r="AC33" s="202"/>
      <c r="AD33" s="202"/>
    </row>
    <row r="34" spans="1:30" ht="13.95" customHeight="1">
      <c r="A34" s="260"/>
      <c r="B34" s="260"/>
      <c r="C34" s="305" t="s">
        <v>9</v>
      </c>
      <c r="D34" s="302"/>
      <c r="E34" s="302"/>
      <c r="F34" s="421"/>
      <c r="G34" s="302"/>
      <c r="H34" s="401"/>
      <c r="I34" s="161"/>
      <c r="J34" s="161"/>
      <c r="K34" s="161"/>
      <c r="L34" s="161"/>
      <c r="M34" s="161"/>
      <c r="N34" s="161"/>
      <c r="O34" s="161"/>
      <c r="P34" s="161"/>
      <c r="Q34" s="161"/>
      <c r="R34" s="161"/>
      <c r="S34" s="161"/>
      <c r="T34" s="161"/>
      <c r="U34" s="161"/>
      <c r="V34" s="161"/>
      <c r="W34" s="161"/>
      <c r="X34" s="161"/>
      <c r="Y34" s="161"/>
      <c r="Z34" s="306"/>
      <c r="AA34" s="306"/>
      <c r="AB34" s="306"/>
      <c r="AC34" s="202"/>
      <c r="AD34" s="202"/>
    </row>
    <row r="35" spans="1:30" ht="13.95" customHeight="1">
      <c r="A35" s="260" t="s">
        <v>48</v>
      </c>
      <c r="B35" s="304">
        <v>5452</v>
      </c>
      <c r="C35" s="305" t="s">
        <v>23</v>
      </c>
      <c r="D35" s="302"/>
      <c r="E35" s="302"/>
      <c r="F35" s="421"/>
      <c r="G35" s="302"/>
      <c r="H35" s="401"/>
      <c r="I35" s="160"/>
      <c r="J35" s="160"/>
      <c r="K35" s="160"/>
      <c r="L35" s="160"/>
      <c r="M35" s="160"/>
      <c r="R35" s="160"/>
      <c r="Z35" s="202"/>
      <c r="AA35" s="202"/>
      <c r="AB35" s="202"/>
      <c r="AC35" s="202"/>
      <c r="AD35" s="202"/>
    </row>
    <row r="36" spans="1:30" ht="13.95" customHeight="1">
      <c r="A36" s="260"/>
      <c r="B36" s="349">
        <v>1</v>
      </c>
      <c r="C36" s="345" t="s">
        <v>82</v>
      </c>
      <c r="D36" s="358"/>
      <c r="E36" s="358"/>
      <c r="F36" s="425"/>
      <c r="G36" s="358"/>
      <c r="H36" s="452"/>
      <c r="I36" s="160"/>
      <c r="J36" s="160"/>
      <c r="K36" s="160"/>
      <c r="L36" s="160"/>
      <c r="M36" s="160"/>
      <c r="R36" s="160"/>
      <c r="Z36" s="202"/>
      <c r="AA36" s="202"/>
      <c r="AB36" s="202"/>
      <c r="AC36" s="202"/>
      <c r="AD36" s="202"/>
    </row>
    <row r="37" spans="1:30" s="201" customFormat="1" ht="13.95" customHeight="1">
      <c r="A37" s="348"/>
      <c r="B37" s="340">
        <v>1.101</v>
      </c>
      <c r="C37" s="305" t="s">
        <v>86</v>
      </c>
      <c r="D37" s="358"/>
      <c r="E37" s="358"/>
      <c r="F37" s="425"/>
      <c r="G37" s="358"/>
      <c r="H37" s="452"/>
      <c r="I37" s="162"/>
      <c r="J37" s="162"/>
      <c r="K37" s="162"/>
      <c r="L37" s="162"/>
      <c r="M37" s="162"/>
      <c r="N37" s="162"/>
      <c r="O37" s="162"/>
      <c r="P37" s="162"/>
      <c r="Q37" s="162"/>
      <c r="R37" s="162"/>
      <c r="S37" s="162"/>
      <c r="T37" s="162"/>
      <c r="U37" s="162"/>
      <c r="V37" s="162"/>
      <c r="W37" s="162"/>
      <c r="X37" s="162"/>
      <c r="Y37" s="162"/>
    </row>
    <row r="38" spans="1:30" s="357" customFormat="1" ht="26.4">
      <c r="A38" s="348"/>
      <c r="B38" s="349">
        <v>50</v>
      </c>
      <c r="C38" s="345" t="s">
        <v>132</v>
      </c>
      <c r="D38" s="263"/>
      <c r="E38" s="344"/>
      <c r="F38" s="420"/>
      <c r="G38" s="344"/>
      <c r="H38" s="449"/>
      <c r="I38" s="356"/>
      <c r="J38" s="356"/>
      <c r="K38" s="356"/>
      <c r="L38" s="356"/>
      <c r="M38" s="356"/>
      <c r="N38" s="356"/>
      <c r="O38" s="356"/>
      <c r="P38" s="356"/>
      <c r="Q38" s="356"/>
      <c r="R38" s="356"/>
      <c r="S38" s="356"/>
      <c r="T38" s="356"/>
      <c r="U38" s="356"/>
      <c r="V38" s="356"/>
      <c r="W38" s="356"/>
      <c r="X38" s="356"/>
      <c r="Y38" s="356"/>
    </row>
    <row r="39" spans="1:30" s="357" customFormat="1" ht="13.95" customHeight="1">
      <c r="A39" s="348"/>
      <c r="B39" s="349">
        <v>81</v>
      </c>
      <c r="C39" s="345" t="s">
        <v>87</v>
      </c>
      <c r="D39" s="263"/>
      <c r="E39" s="344"/>
      <c r="F39" s="420"/>
      <c r="G39" s="344"/>
      <c r="H39" s="449"/>
      <c r="I39" s="356"/>
      <c r="J39" s="356"/>
      <c r="K39" s="356"/>
      <c r="L39" s="356"/>
      <c r="M39" s="356"/>
      <c r="N39" s="356"/>
      <c r="O39" s="356"/>
      <c r="P39" s="356"/>
      <c r="Q39" s="356"/>
      <c r="R39" s="356"/>
      <c r="S39" s="356"/>
      <c r="T39" s="356"/>
      <c r="U39" s="356"/>
      <c r="V39" s="356"/>
      <c r="W39" s="356"/>
      <c r="X39" s="356"/>
      <c r="Y39" s="356"/>
    </row>
    <row r="40" spans="1:30" s="201" customFormat="1" ht="40.200000000000003" customHeight="1">
      <c r="A40" s="324" t="s">
        <v>168</v>
      </c>
      <c r="B40" s="350" t="s">
        <v>178</v>
      </c>
      <c r="C40" s="325" t="s">
        <v>179</v>
      </c>
      <c r="D40" s="247"/>
      <c r="E40" s="249">
        <v>8928</v>
      </c>
      <c r="F40" s="423">
        <v>0</v>
      </c>
      <c r="G40" s="246">
        <f t="shared" ref="G40" si="6">SUM(E40:F40)</f>
        <v>8928</v>
      </c>
      <c r="H40" s="451" t="s">
        <v>177</v>
      </c>
      <c r="I40" s="160" t="s">
        <v>28</v>
      </c>
      <c r="J40" s="160" t="s">
        <v>204</v>
      </c>
      <c r="K40" s="160" t="s">
        <v>205</v>
      </c>
      <c r="L40" s="160">
        <v>100</v>
      </c>
      <c r="M40" s="160" t="s">
        <v>206</v>
      </c>
      <c r="N40" s="162"/>
      <c r="O40" s="162"/>
      <c r="P40" s="162"/>
      <c r="Q40" s="162"/>
      <c r="R40" s="162"/>
      <c r="S40" s="162"/>
      <c r="T40" s="162"/>
      <c r="U40" s="162"/>
      <c r="V40" s="162"/>
      <c r="W40" s="162"/>
      <c r="X40" s="162"/>
      <c r="Y40" s="162"/>
    </row>
    <row r="41" spans="1:30" s="201" customFormat="1" ht="13.95" customHeight="1">
      <c r="A41" s="348" t="s">
        <v>43</v>
      </c>
      <c r="B41" s="349">
        <v>81</v>
      </c>
      <c r="C41" s="345" t="s">
        <v>87</v>
      </c>
      <c r="D41" s="263"/>
      <c r="E41" s="327">
        <f>SUM(E40:E40)</f>
        <v>8928</v>
      </c>
      <c r="F41" s="422">
        <f>SUM(F40:F40)</f>
        <v>0</v>
      </c>
      <c r="G41" s="327">
        <f>SUM(G40:G40)</f>
        <v>8928</v>
      </c>
      <c r="H41" s="450"/>
      <c r="I41" s="162"/>
      <c r="J41" s="162"/>
      <c r="K41" s="162"/>
      <c r="L41" s="162"/>
      <c r="M41" s="162"/>
      <c r="N41" s="162"/>
      <c r="O41" s="162"/>
      <c r="P41" s="162"/>
      <c r="Q41" s="162"/>
      <c r="R41" s="162"/>
      <c r="S41" s="162"/>
      <c r="T41" s="162"/>
      <c r="U41" s="162"/>
      <c r="V41" s="162"/>
      <c r="W41" s="162"/>
      <c r="X41" s="162"/>
      <c r="Y41" s="162"/>
    </row>
    <row r="42" spans="1:30" s="201" customFormat="1" ht="30" customHeight="1">
      <c r="A42" s="348" t="s">
        <v>43</v>
      </c>
      <c r="B42" s="349">
        <v>50</v>
      </c>
      <c r="C42" s="345" t="s">
        <v>132</v>
      </c>
      <c r="D42" s="263"/>
      <c r="E42" s="269">
        <f>E41</f>
        <v>8928</v>
      </c>
      <c r="F42" s="426">
        <f t="shared" ref="F42:G42" si="7">F41</f>
        <v>0</v>
      </c>
      <c r="G42" s="269">
        <f t="shared" si="7"/>
        <v>8928</v>
      </c>
      <c r="H42" s="450"/>
      <c r="I42" s="162"/>
      <c r="J42" s="162"/>
      <c r="K42" s="162"/>
      <c r="L42" s="162"/>
      <c r="M42" s="162"/>
      <c r="N42" s="162"/>
      <c r="O42" s="162"/>
      <c r="P42" s="162"/>
      <c r="Q42" s="162"/>
      <c r="R42" s="162"/>
      <c r="S42" s="162"/>
      <c r="T42" s="162"/>
      <c r="U42" s="162"/>
      <c r="V42" s="162"/>
      <c r="W42" s="162"/>
      <c r="X42" s="162"/>
      <c r="Y42" s="162"/>
    </row>
    <row r="43" spans="1:30" s="201" customFormat="1">
      <c r="A43" s="348" t="s">
        <v>43</v>
      </c>
      <c r="B43" s="340">
        <v>1.101</v>
      </c>
      <c r="C43" s="305" t="s">
        <v>86</v>
      </c>
      <c r="D43" s="263"/>
      <c r="E43" s="355">
        <f>SUM(E42,)</f>
        <v>8928</v>
      </c>
      <c r="F43" s="426">
        <f t="shared" ref="F43:G43" si="8">SUM(F42,)</f>
        <v>0</v>
      </c>
      <c r="G43" s="355">
        <f t="shared" si="8"/>
        <v>8928</v>
      </c>
      <c r="H43" s="449"/>
      <c r="I43" s="162"/>
      <c r="J43" s="162"/>
      <c r="K43" s="162"/>
      <c r="L43" s="162"/>
      <c r="M43" s="162"/>
      <c r="N43" s="162"/>
      <c r="O43" s="162"/>
      <c r="P43" s="162"/>
      <c r="Q43" s="162"/>
      <c r="R43" s="162"/>
      <c r="S43" s="162"/>
      <c r="T43" s="162"/>
      <c r="U43" s="162"/>
      <c r="V43" s="162"/>
      <c r="W43" s="162"/>
      <c r="X43" s="162"/>
      <c r="Y43" s="162"/>
    </row>
    <row r="44" spans="1:30" s="201" customFormat="1" ht="10.199999999999999" customHeight="1">
      <c r="A44" s="348"/>
      <c r="B44" s="354"/>
      <c r="C44" s="305"/>
      <c r="D44" s="344"/>
      <c r="E44" s="344"/>
      <c r="F44" s="420"/>
      <c r="G44" s="302"/>
      <c r="H44" s="401"/>
      <c r="I44" s="162"/>
      <c r="J44" s="162"/>
      <c r="K44" s="162"/>
      <c r="L44" s="162"/>
      <c r="M44" s="162"/>
      <c r="N44" s="162"/>
      <c r="O44" s="162"/>
      <c r="P44" s="162"/>
      <c r="Q44" s="162"/>
      <c r="R44" s="162"/>
      <c r="S44" s="162"/>
      <c r="T44" s="162"/>
      <c r="U44" s="162"/>
      <c r="V44" s="162"/>
      <c r="W44" s="162"/>
      <c r="X44" s="162"/>
      <c r="Y44" s="162"/>
    </row>
    <row r="45" spans="1:30" s="201" customFormat="1" ht="15.6" customHeight="1">
      <c r="A45" s="348"/>
      <c r="B45" s="340">
        <v>1.1020000000000001</v>
      </c>
      <c r="C45" s="326" t="s">
        <v>152</v>
      </c>
      <c r="D45" s="428"/>
      <c r="E45" s="353"/>
      <c r="F45" s="425"/>
      <c r="G45" s="353"/>
      <c r="H45" s="453"/>
      <c r="I45" s="162"/>
      <c r="J45" s="162"/>
      <c r="K45" s="162"/>
      <c r="L45" s="162"/>
      <c r="M45" s="162"/>
      <c r="N45" s="162"/>
      <c r="O45" s="162"/>
      <c r="P45" s="162"/>
      <c r="Q45" s="162"/>
      <c r="R45" s="162"/>
      <c r="S45" s="162"/>
      <c r="T45" s="162"/>
      <c r="U45" s="162"/>
      <c r="V45" s="162"/>
      <c r="W45" s="162"/>
      <c r="X45" s="162"/>
      <c r="Y45" s="162"/>
    </row>
    <row r="46" spans="1:30" s="201" customFormat="1" ht="13.95" customHeight="1">
      <c r="A46" s="348"/>
      <c r="B46" s="349">
        <v>61</v>
      </c>
      <c r="C46" s="325" t="s">
        <v>36</v>
      </c>
      <c r="D46" s="428"/>
      <c r="E46" s="353"/>
      <c r="F46" s="425"/>
      <c r="G46" s="353"/>
      <c r="H46" s="453"/>
      <c r="I46" s="162"/>
      <c r="J46" s="162"/>
      <c r="K46" s="162"/>
      <c r="L46" s="162"/>
      <c r="M46" s="162"/>
      <c r="N46" s="162"/>
      <c r="O46" s="162"/>
      <c r="P46" s="162"/>
      <c r="Q46" s="162"/>
      <c r="R46" s="162"/>
      <c r="S46" s="162"/>
      <c r="T46" s="162"/>
      <c r="U46" s="162"/>
      <c r="V46" s="162"/>
      <c r="W46" s="162"/>
      <c r="X46" s="162"/>
      <c r="Y46" s="162"/>
    </row>
    <row r="47" spans="1:30" s="201" customFormat="1" ht="26.25" customHeight="1">
      <c r="A47" s="348"/>
      <c r="B47" s="350" t="s">
        <v>150</v>
      </c>
      <c r="C47" s="325" t="s">
        <v>160</v>
      </c>
      <c r="D47" s="247"/>
      <c r="E47" s="246">
        <v>150000</v>
      </c>
      <c r="F47" s="421">
        <v>0</v>
      </c>
      <c r="G47" s="246">
        <f>SUM(E47:F47)</f>
        <v>150000</v>
      </c>
      <c r="H47" s="454" t="s">
        <v>190</v>
      </c>
      <c r="I47" s="334" t="s">
        <v>98</v>
      </c>
      <c r="J47" s="334" t="s">
        <v>95</v>
      </c>
      <c r="K47" s="352" t="s">
        <v>161</v>
      </c>
      <c r="L47" s="334">
        <v>100</v>
      </c>
      <c r="M47" s="351">
        <v>4011002023</v>
      </c>
      <c r="N47" s="162"/>
      <c r="O47" s="162"/>
      <c r="P47" s="162"/>
      <c r="Q47" s="162"/>
      <c r="R47" s="162"/>
      <c r="S47" s="162" t="s">
        <v>88</v>
      </c>
      <c r="T47" s="162" t="s">
        <v>88</v>
      </c>
      <c r="U47" s="162" t="s">
        <v>88</v>
      </c>
      <c r="V47" s="162" t="s">
        <v>88</v>
      </c>
      <c r="W47" s="162" t="s">
        <v>88</v>
      </c>
      <c r="X47" s="162" t="s">
        <v>88</v>
      </c>
      <c r="Y47" s="162" t="s">
        <v>88</v>
      </c>
      <c r="Z47" s="201" t="s">
        <v>88</v>
      </c>
      <c r="AA47" s="201" t="s">
        <v>88</v>
      </c>
      <c r="AB47" s="201" t="s">
        <v>88</v>
      </c>
    </row>
    <row r="48" spans="1:30" s="201" customFormat="1" ht="14.1" customHeight="1">
      <c r="A48" s="348" t="s">
        <v>43</v>
      </c>
      <c r="B48" s="349">
        <v>61</v>
      </c>
      <c r="C48" s="325" t="s">
        <v>36</v>
      </c>
      <c r="D48" s="247"/>
      <c r="E48" s="245">
        <f>SUM(E47:E47)</f>
        <v>150000</v>
      </c>
      <c r="F48" s="424">
        <f>SUM(F47:F47)</f>
        <v>0</v>
      </c>
      <c r="G48" s="245">
        <f>SUM(G47:G47)</f>
        <v>150000</v>
      </c>
      <c r="H48" s="402"/>
      <c r="I48" s="162"/>
      <c r="J48" s="162"/>
      <c r="K48" s="162"/>
      <c r="L48" s="162"/>
      <c r="M48" s="162"/>
      <c r="N48" s="162"/>
      <c r="O48" s="162"/>
      <c r="P48" s="162"/>
      <c r="Q48" s="162"/>
      <c r="R48" s="162"/>
      <c r="S48" s="162"/>
      <c r="T48" s="162"/>
      <c r="U48" s="162"/>
      <c r="V48" s="162"/>
      <c r="W48" s="162"/>
      <c r="X48" s="162"/>
      <c r="Y48" s="162"/>
    </row>
    <row r="49" spans="1:30" s="201" customFormat="1" ht="14.1" customHeight="1">
      <c r="A49" s="348" t="s">
        <v>43</v>
      </c>
      <c r="B49" s="340">
        <v>1.1020000000000001</v>
      </c>
      <c r="C49" s="326" t="s">
        <v>152</v>
      </c>
      <c r="D49" s="247"/>
      <c r="E49" s="245">
        <f>E48</f>
        <v>150000</v>
      </c>
      <c r="F49" s="424">
        <f t="shared" ref="F49:G49" si="9">F48</f>
        <v>0</v>
      </c>
      <c r="G49" s="245">
        <f t="shared" si="9"/>
        <v>150000</v>
      </c>
      <c r="H49" s="402"/>
      <c r="I49" s="162"/>
      <c r="J49" s="162"/>
      <c r="K49" s="162"/>
      <c r="L49" s="162"/>
      <c r="M49" s="162"/>
      <c r="N49" s="162"/>
      <c r="O49" s="162"/>
      <c r="P49" s="162"/>
      <c r="Q49" s="162"/>
      <c r="R49" s="162"/>
      <c r="S49" s="162"/>
      <c r="T49" s="162"/>
      <c r="U49" s="162"/>
      <c r="V49" s="162"/>
      <c r="W49" s="162"/>
      <c r="X49" s="162"/>
      <c r="Y49" s="162"/>
    </row>
    <row r="50" spans="1:30">
      <c r="A50" s="348" t="s">
        <v>43</v>
      </c>
      <c r="B50" s="429">
        <v>1</v>
      </c>
      <c r="C50" s="325" t="s">
        <v>82</v>
      </c>
      <c r="D50" s="247"/>
      <c r="E50" s="244">
        <f>E49+E43</f>
        <v>158928</v>
      </c>
      <c r="F50" s="427">
        <f>F49+F43</f>
        <v>0</v>
      </c>
      <c r="G50" s="244">
        <f>G49+G43</f>
        <v>158928</v>
      </c>
      <c r="H50" s="403"/>
      <c r="I50" s="160"/>
      <c r="J50" s="160"/>
      <c r="K50" s="160"/>
      <c r="L50" s="160"/>
      <c r="M50" s="160"/>
      <c r="R50" s="160"/>
      <c r="Z50" s="202"/>
      <c r="AA50" s="202"/>
      <c r="AB50" s="202"/>
      <c r="AC50" s="202"/>
      <c r="AD50" s="202"/>
    </row>
    <row r="51" spans="1:30" s="201" customFormat="1">
      <c r="A51" s="347" t="s">
        <v>43</v>
      </c>
      <c r="B51" s="346">
        <v>5452</v>
      </c>
      <c r="C51" s="300" t="s">
        <v>23</v>
      </c>
      <c r="D51" s="248"/>
      <c r="E51" s="245">
        <f t="shared" ref="E51:G52" si="10">E50</f>
        <v>158928</v>
      </c>
      <c r="F51" s="424">
        <f t="shared" si="10"/>
        <v>0</v>
      </c>
      <c r="G51" s="245">
        <f t="shared" si="10"/>
        <v>158928</v>
      </c>
      <c r="H51" s="402"/>
      <c r="I51" s="162"/>
      <c r="J51" s="162"/>
      <c r="K51" s="162"/>
      <c r="L51" s="162"/>
      <c r="M51" s="162"/>
      <c r="N51" s="162"/>
      <c r="O51" s="162"/>
      <c r="P51" s="162"/>
      <c r="Q51" s="162"/>
      <c r="R51" s="162"/>
      <c r="S51" s="162"/>
      <c r="T51" s="162"/>
      <c r="U51" s="162"/>
      <c r="V51" s="162"/>
      <c r="W51" s="162"/>
      <c r="X51" s="162"/>
      <c r="Y51" s="162"/>
    </row>
    <row r="52" spans="1:30" s="201" customFormat="1">
      <c r="A52" s="262" t="s">
        <v>43</v>
      </c>
      <c r="B52" s="262"/>
      <c r="C52" s="307" t="s">
        <v>9</v>
      </c>
      <c r="D52" s="247"/>
      <c r="E52" s="246">
        <f t="shared" si="10"/>
        <v>158928</v>
      </c>
      <c r="F52" s="421">
        <f t="shared" si="10"/>
        <v>0</v>
      </c>
      <c r="G52" s="246">
        <f t="shared" si="10"/>
        <v>158928</v>
      </c>
      <c r="H52" s="402"/>
      <c r="I52" s="162"/>
      <c r="J52" s="162"/>
      <c r="K52" s="162"/>
      <c r="L52" s="162"/>
      <c r="M52" s="162"/>
      <c r="N52" s="162"/>
      <c r="O52" s="162"/>
      <c r="P52" s="162"/>
      <c r="Q52" s="162"/>
      <c r="R52" s="162"/>
      <c r="S52" s="162"/>
      <c r="T52" s="162"/>
      <c r="U52" s="162"/>
      <c r="V52" s="162"/>
      <c r="W52" s="162"/>
      <c r="X52" s="162"/>
      <c r="Y52" s="162"/>
    </row>
    <row r="53" spans="1:30">
      <c r="A53" s="262" t="s">
        <v>43</v>
      </c>
      <c r="B53" s="262"/>
      <c r="C53" s="307" t="s">
        <v>44</v>
      </c>
      <c r="D53" s="303"/>
      <c r="E53" s="245">
        <f>E52+E32</f>
        <v>168828</v>
      </c>
      <c r="F53" s="424">
        <f>F52+F32</f>
        <v>0</v>
      </c>
      <c r="G53" s="303">
        <f>G52+G32</f>
        <v>168828</v>
      </c>
      <c r="H53" s="401"/>
      <c r="I53" s="160"/>
      <c r="J53" s="160"/>
      <c r="K53" s="160"/>
      <c r="L53" s="160"/>
      <c r="M53" s="160"/>
      <c r="R53" s="160"/>
      <c r="Z53" s="202"/>
      <c r="AA53" s="202"/>
      <c r="AB53" s="202"/>
      <c r="AC53" s="202"/>
      <c r="AD53" s="202"/>
    </row>
    <row r="54" spans="1:30">
      <c r="A54" s="443" t="s">
        <v>194</v>
      </c>
      <c r="B54" s="443"/>
      <c r="C54" s="443"/>
      <c r="D54" s="443"/>
      <c r="E54" s="443"/>
      <c r="F54" s="443"/>
      <c r="G54" s="443"/>
      <c r="H54" s="400"/>
      <c r="I54" s="339"/>
      <c r="J54" s="339"/>
      <c r="K54" s="339"/>
      <c r="L54" s="339"/>
      <c r="M54" s="339"/>
      <c r="N54" s="161"/>
      <c r="R54" s="160"/>
    </row>
    <row r="55" spans="1:30" ht="15.6" customHeight="1">
      <c r="A55" s="1284" t="s">
        <v>167</v>
      </c>
      <c r="B55" s="1284"/>
      <c r="C55" s="1284"/>
      <c r="D55" s="339"/>
      <c r="E55" s="339"/>
      <c r="F55" s="339"/>
      <c r="G55" s="339"/>
      <c r="H55" s="400"/>
      <c r="I55" s="344"/>
      <c r="J55" s="339"/>
      <c r="K55" s="339"/>
      <c r="L55" s="339"/>
      <c r="M55" s="339"/>
      <c r="N55" s="161"/>
      <c r="R55" s="160"/>
      <c r="W55" s="202"/>
      <c r="X55" s="202"/>
      <c r="Y55" s="202"/>
      <c r="Z55" s="202"/>
      <c r="AA55" s="202"/>
      <c r="AB55" s="202"/>
      <c r="AC55" s="202"/>
      <c r="AD55" s="202"/>
    </row>
    <row r="56" spans="1:30">
      <c r="A56" s="395" t="s">
        <v>185</v>
      </c>
      <c r="B56" s="430" t="s">
        <v>193</v>
      </c>
      <c r="C56" s="396"/>
      <c r="D56" s="339"/>
      <c r="E56" s="339"/>
      <c r="F56" s="339"/>
      <c r="G56" s="339"/>
      <c r="H56" s="400"/>
      <c r="I56" s="344"/>
      <c r="J56" s="339"/>
      <c r="K56" s="339"/>
      <c r="L56" s="339"/>
      <c r="M56" s="339"/>
      <c r="N56" s="161"/>
      <c r="R56" s="160"/>
      <c r="W56" s="202"/>
      <c r="X56" s="202"/>
      <c r="Y56" s="202"/>
      <c r="Z56" s="202"/>
      <c r="AA56" s="202"/>
      <c r="AB56" s="202"/>
      <c r="AC56" s="202"/>
      <c r="AD56" s="202"/>
    </row>
    <row r="57" spans="1:30" ht="14.4" customHeight="1">
      <c r="A57" s="395" t="s">
        <v>186</v>
      </c>
      <c r="B57" s="1284" t="s">
        <v>180</v>
      </c>
      <c r="C57" s="1284"/>
      <c r="D57" s="1284"/>
      <c r="E57" s="1284"/>
      <c r="F57" s="1284"/>
      <c r="G57" s="1284"/>
      <c r="H57" s="400"/>
      <c r="I57" s="344"/>
      <c r="J57" s="339"/>
      <c r="K57" s="339"/>
      <c r="L57" s="339"/>
      <c r="M57" s="339"/>
      <c r="N57" s="161"/>
      <c r="R57" s="160"/>
      <c r="W57" s="202"/>
      <c r="X57" s="202"/>
      <c r="Y57" s="202"/>
      <c r="Z57" s="202"/>
      <c r="AA57" s="202"/>
      <c r="AB57" s="202"/>
      <c r="AC57" s="202"/>
      <c r="AD57" s="202"/>
    </row>
    <row r="58" spans="1:30" ht="14.4" customHeight="1">
      <c r="A58" s="431" t="s">
        <v>169</v>
      </c>
      <c r="B58" s="1343" t="s">
        <v>172</v>
      </c>
      <c r="C58" s="1343"/>
      <c r="D58" s="1343"/>
      <c r="E58" s="1343"/>
      <c r="F58" s="1343"/>
      <c r="G58" s="1343"/>
      <c r="H58" s="1343"/>
      <c r="I58" s="339"/>
      <c r="J58" s="339"/>
      <c r="K58" s="339"/>
      <c r="L58" s="339"/>
      <c r="M58" s="339"/>
      <c r="N58" s="161"/>
      <c r="R58" s="160"/>
      <c r="W58" s="202"/>
      <c r="X58" s="202"/>
      <c r="Y58" s="202"/>
      <c r="Z58" s="202"/>
      <c r="AA58" s="202"/>
      <c r="AB58" s="202"/>
      <c r="AC58" s="202"/>
      <c r="AD58" s="202"/>
    </row>
    <row r="59" spans="1:30">
      <c r="A59" s="431" t="s">
        <v>187</v>
      </c>
      <c r="B59" s="432" t="s">
        <v>189</v>
      </c>
      <c r="C59" s="397"/>
      <c r="D59" s="397"/>
      <c r="E59" s="397"/>
      <c r="F59" s="397"/>
      <c r="G59" s="397"/>
      <c r="H59" s="431"/>
      <c r="I59" s="339"/>
      <c r="J59" s="339"/>
      <c r="K59" s="339"/>
      <c r="L59" s="339"/>
      <c r="M59" s="339"/>
      <c r="N59" s="161"/>
      <c r="R59" s="160"/>
      <c r="W59" s="202"/>
      <c r="X59" s="202"/>
      <c r="Y59" s="202"/>
      <c r="Z59" s="202"/>
      <c r="AA59" s="202"/>
      <c r="AB59" s="202"/>
      <c r="AC59" s="202"/>
      <c r="AD59" s="202"/>
    </row>
    <row r="60" spans="1:30">
      <c r="A60" s="431" t="s">
        <v>188</v>
      </c>
      <c r="B60" s="432" t="s">
        <v>195</v>
      </c>
      <c r="C60" s="397"/>
      <c r="D60" s="397"/>
      <c r="E60" s="397"/>
      <c r="F60" s="397"/>
      <c r="G60" s="397"/>
      <c r="H60" s="431"/>
      <c r="I60" s="339"/>
      <c r="J60" s="339"/>
      <c r="K60" s="339"/>
      <c r="L60" s="339"/>
      <c r="M60" s="339"/>
      <c r="N60" s="161"/>
      <c r="R60" s="160"/>
      <c r="W60" s="202"/>
      <c r="X60" s="202"/>
      <c r="Y60" s="202"/>
      <c r="Z60" s="202"/>
      <c r="AA60" s="202"/>
      <c r="AB60" s="202"/>
      <c r="AC60" s="202"/>
      <c r="AD60" s="202"/>
    </row>
    <row r="61" spans="1:30" ht="15" customHeight="1">
      <c r="A61" s="431" t="s">
        <v>190</v>
      </c>
      <c r="B61" s="432" t="s">
        <v>191</v>
      </c>
      <c r="C61" s="397"/>
      <c r="D61" s="397"/>
      <c r="E61" s="397"/>
      <c r="F61" s="397"/>
      <c r="G61" s="397"/>
      <c r="H61" s="431"/>
      <c r="I61" s="339"/>
      <c r="J61" s="339"/>
      <c r="K61" s="339"/>
      <c r="L61" s="339"/>
      <c r="M61" s="339"/>
      <c r="N61" s="161"/>
      <c r="R61" s="160"/>
      <c r="W61" s="202"/>
      <c r="X61" s="202"/>
      <c r="Y61" s="202"/>
      <c r="Z61" s="202"/>
      <c r="AA61" s="202"/>
      <c r="AB61" s="202"/>
      <c r="AC61" s="202"/>
      <c r="AD61" s="202"/>
    </row>
    <row r="62" spans="1:30">
      <c r="A62" s="343"/>
      <c r="B62" s="342"/>
      <c r="C62" s="341"/>
      <c r="D62" s="164" t="s">
        <v>54</v>
      </c>
      <c r="E62" s="165" t="s">
        <v>55</v>
      </c>
      <c r="F62" s="164" t="s">
        <v>46</v>
      </c>
      <c r="G62" s="165" t="s">
        <v>101</v>
      </c>
      <c r="H62" s="382"/>
      <c r="I62" s="339"/>
      <c r="J62" s="339"/>
      <c r="K62" s="339"/>
      <c r="L62" s="339"/>
      <c r="M62" s="339"/>
      <c r="N62" s="161"/>
      <c r="R62" s="160"/>
      <c r="W62" s="202"/>
      <c r="X62" s="202"/>
      <c r="Y62" s="202"/>
      <c r="Z62" s="202"/>
      <c r="AA62" s="202"/>
      <c r="AB62" s="202"/>
      <c r="AC62" s="202"/>
      <c r="AD62" s="202"/>
    </row>
    <row r="63" spans="1:30">
      <c r="A63" s="343"/>
      <c r="B63" s="342"/>
      <c r="C63" s="341"/>
      <c r="D63" s="339">
        <f>E47+E25+E21+E22+E26+E27</f>
        <v>156600</v>
      </c>
      <c r="E63" s="339">
        <f>E42+E24+E23</f>
        <v>12228</v>
      </c>
      <c r="F63" s="339"/>
      <c r="G63" s="339">
        <f>F63+E63+D63</f>
        <v>168828</v>
      </c>
      <c r="H63" s="400"/>
      <c r="I63" s="339"/>
      <c r="J63" s="339"/>
      <c r="K63" s="339"/>
      <c r="L63" s="339"/>
      <c r="M63" s="339"/>
      <c r="N63" s="161"/>
      <c r="R63" s="160"/>
      <c r="W63" s="202"/>
      <c r="X63" s="202"/>
      <c r="Y63" s="202"/>
      <c r="Z63" s="202"/>
      <c r="AA63" s="202"/>
      <c r="AB63" s="202"/>
      <c r="AC63" s="202"/>
      <c r="AD63" s="202"/>
    </row>
    <row r="64" spans="1:30">
      <c r="A64" s="343"/>
      <c r="B64" s="342"/>
      <c r="C64" s="341"/>
      <c r="D64" s="339"/>
      <c r="E64" s="339"/>
      <c r="F64" s="339"/>
      <c r="G64" s="339"/>
      <c r="H64" s="400"/>
      <c r="I64" s="339"/>
      <c r="J64" s="339"/>
      <c r="K64" s="339"/>
      <c r="L64" s="339"/>
      <c r="M64" s="339"/>
      <c r="N64" s="161"/>
      <c r="R64" s="160"/>
      <c r="W64" s="202"/>
      <c r="X64" s="202"/>
      <c r="Y64" s="202"/>
      <c r="Z64" s="202"/>
      <c r="AA64" s="202"/>
      <c r="AB64" s="202"/>
      <c r="AC64" s="202"/>
      <c r="AD64" s="202"/>
    </row>
    <row r="65" spans="1:30">
      <c r="A65" s="343"/>
      <c r="B65" s="342"/>
      <c r="C65" s="341"/>
      <c r="D65" s="339"/>
      <c r="E65" s="339"/>
      <c r="F65" s="339"/>
      <c r="G65" s="339"/>
      <c r="H65" s="400"/>
      <c r="I65" s="339"/>
      <c r="J65" s="339"/>
      <c r="K65" s="339"/>
      <c r="L65" s="339"/>
      <c r="M65" s="339"/>
      <c r="N65" s="161"/>
      <c r="R65" s="160"/>
      <c r="W65" s="202"/>
      <c r="X65" s="202"/>
      <c r="Y65" s="202"/>
      <c r="Z65" s="202"/>
      <c r="AA65" s="202"/>
      <c r="AB65" s="202"/>
      <c r="AC65" s="202"/>
      <c r="AD65" s="202"/>
    </row>
    <row r="66" spans="1:30">
      <c r="A66" s="343"/>
      <c r="B66" s="342"/>
      <c r="C66" s="341"/>
      <c r="D66" s="339"/>
      <c r="E66" s="339"/>
      <c r="F66" s="339"/>
      <c r="G66" s="339"/>
      <c r="H66" s="400"/>
      <c r="I66" s="339"/>
      <c r="J66" s="339"/>
      <c r="K66" s="339"/>
      <c r="L66" s="339"/>
      <c r="M66" s="339"/>
      <c r="N66" s="161"/>
      <c r="R66" s="160"/>
      <c r="W66" s="202"/>
      <c r="X66" s="202"/>
      <c r="Y66" s="202"/>
      <c r="Z66" s="202"/>
      <c r="AA66" s="202"/>
      <c r="AB66" s="202"/>
      <c r="AC66" s="202"/>
      <c r="AD66" s="202"/>
    </row>
    <row r="67" spans="1:30">
      <c r="A67" s="343"/>
      <c r="B67" s="342"/>
      <c r="C67" s="341"/>
      <c r="D67" s="339"/>
      <c r="E67" s="339"/>
      <c r="F67" s="339"/>
      <c r="G67" s="339"/>
      <c r="H67" s="400"/>
      <c r="I67" s="339"/>
      <c r="J67" s="339"/>
      <c r="K67" s="339"/>
      <c r="L67" s="339"/>
      <c r="M67" s="339"/>
      <c r="N67" s="161"/>
      <c r="R67" s="160"/>
      <c r="W67" s="202"/>
      <c r="X67" s="202"/>
      <c r="Y67" s="202"/>
      <c r="Z67" s="202"/>
      <c r="AA67" s="202"/>
      <c r="AB67" s="202"/>
      <c r="AC67" s="202"/>
      <c r="AD67" s="202"/>
    </row>
    <row r="68" spans="1:30">
      <c r="A68" s="260"/>
      <c r="B68" s="340"/>
      <c r="C68" s="328"/>
      <c r="D68" s="339"/>
      <c r="E68" s="339"/>
      <c r="F68" s="339"/>
      <c r="G68" s="339"/>
      <c r="H68" s="400"/>
      <c r="I68" s="339"/>
      <c r="J68" s="339"/>
      <c r="K68" s="339"/>
      <c r="L68" s="339"/>
      <c r="M68" s="339"/>
      <c r="N68" s="161"/>
      <c r="R68" s="160"/>
      <c r="W68" s="202"/>
      <c r="X68" s="202"/>
      <c r="Y68" s="202"/>
      <c r="Z68" s="202"/>
      <c r="AA68" s="202"/>
      <c r="AB68" s="202"/>
      <c r="AC68" s="202"/>
      <c r="AD68" s="202"/>
    </row>
    <row r="69" spans="1:30">
      <c r="A69" s="260"/>
      <c r="B69" s="260"/>
      <c r="C69" s="378"/>
      <c r="D69" s="339"/>
      <c r="E69" s="339"/>
      <c r="F69" s="339"/>
      <c r="G69" s="339"/>
      <c r="H69" s="400"/>
      <c r="I69" s="339"/>
      <c r="J69" s="339"/>
      <c r="K69" s="339"/>
      <c r="L69" s="339"/>
      <c r="M69" s="339"/>
      <c r="N69" s="161"/>
      <c r="W69" s="202"/>
      <c r="X69" s="202"/>
      <c r="Y69" s="202"/>
      <c r="Z69" s="202"/>
      <c r="AA69" s="202"/>
      <c r="AB69" s="202"/>
      <c r="AC69" s="202"/>
      <c r="AD69" s="202"/>
    </row>
    <row r="70" spans="1:30">
      <c r="A70" s="260"/>
      <c r="B70" s="260"/>
      <c r="C70" s="378"/>
      <c r="D70" s="250"/>
      <c r="E70" s="250"/>
      <c r="F70" s="250"/>
      <c r="G70" s="250"/>
      <c r="H70" s="250"/>
      <c r="I70" s="250"/>
      <c r="J70" s="250"/>
      <c r="K70" s="265"/>
      <c r="L70" s="265"/>
      <c r="M70" s="265"/>
      <c r="N70" s="161"/>
      <c r="W70" s="202"/>
      <c r="X70" s="202"/>
      <c r="Y70" s="202"/>
      <c r="Z70" s="202"/>
      <c r="AA70" s="202"/>
      <c r="AB70" s="202"/>
      <c r="AC70" s="202"/>
      <c r="AD70" s="202"/>
    </row>
    <row r="71" spans="1:30">
      <c r="A71" s="260"/>
      <c r="B71" s="260"/>
      <c r="C71" s="378"/>
      <c r="D71" s="376"/>
      <c r="E71" s="376"/>
      <c r="F71" s="376"/>
      <c r="G71" s="376"/>
      <c r="H71" s="455"/>
      <c r="I71" s="376"/>
      <c r="J71" s="376"/>
      <c r="K71" s="265"/>
      <c r="L71" s="265"/>
      <c r="M71" s="265"/>
      <c r="N71" s="161"/>
      <c r="W71" s="202"/>
      <c r="X71" s="202"/>
      <c r="Y71" s="202"/>
      <c r="Z71" s="202"/>
      <c r="AA71" s="202"/>
      <c r="AB71" s="202"/>
      <c r="AC71" s="202"/>
      <c r="AD71" s="202"/>
    </row>
    <row r="72" spans="1:30">
      <c r="A72" s="260"/>
      <c r="B72" s="260"/>
      <c r="C72" s="379"/>
      <c r="D72" s="377"/>
      <c r="E72" s="377"/>
      <c r="F72" s="377"/>
      <c r="G72" s="377"/>
      <c r="H72" s="455"/>
      <c r="I72" s="377"/>
      <c r="J72" s="377"/>
      <c r="K72" s="265"/>
      <c r="L72" s="265"/>
      <c r="M72" s="265"/>
      <c r="N72" s="161"/>
      <c r="W72" s="202"/>
      <c r="X72" s="202"/>
      <c r="Y72" s="202"/>
      <c r="Z72" s="202"/>
      <c r="AA72" s="202"/>
      <c r="AB72" s="202"/>
      <c r="AC72" s="202"/>
      <c r="AD72" s="202"/>
    </row>
    <row r="73" spans="1:30">
      <c r="A73" s="260"/>
      <c r="B73" s="260"/>
      <c r="C73" s="378"/>
      <c r="D73" s="265"/>
      <c r="E73" s="265"/>
      <c r="F73" s="265"/>
      <c r="G73" s="265"/>
      <c r="H73" s="400"/>
      <c r="I73" s="265"/>
      <c r="J73" s="265"/>
      <c r="K73" s="265"/>
      <c r="L73" s="265"/>
      <c r="M73" s="265"/>
      <c r="N73" s="161"/>
      <c r="V73" s="338"/>
      <c r="W73" s="202"/>
      <c r="X73" s="202"/>
      <c r="Y73" s="202"/>
      <c r="Z73" s="202"/>
      <c r="AA73" s="202"/>
      <c r="AB73" s="202"/>
      <c r="AC73" s="202"/>
      <c r="AD73" s="202"/>
    </row>
    <row r="74" spans="1:30">
      <c r="A74" s="260"/>
      <c r="B74" s="260"/>
      <c r="C74" s="379"/>
      <c r="D74" s="265"/>
      <c r="E74" s="265"/>
      <c r="F74" s="265"/>
      <c r="G74" s="265"/>
      <c r="H74" s="400"/>
      <c r="I74" s="265"/>
      <c r="J74" s="265"/>
      <c r="K74" s="265"/>
      <c r="L74" s="265"/>
      <c r="M74" s="265"/>
      <c r="N74" s="161"/>
      <c r="Q74" s="258"/>
      <c r="W74" s="202"/>
      <c r="X74" s="202"/>
      <c r="Y74" s="202"/>
      <c r="Z74" s="202"/>
      <c r="AA74" s="202"/>
      <c r="AB74" s="202"/>
      <c r="AC74" s="202"/>
      <c r="AD74" s="202"/>
    </row>
    <row r="75" spans="1:30">
      <c r="A75" s="260"/>
      <c r="B75" s="260"/>
      <c r="C75" s="379"/>
      <c r="D75" s="265"/>
      <c r="E75" s="265"/>
      <c r="F75" s="265"/>
      <c r="G75" s="265"/>
      <c r="H75" s="400"/>
      <c r="I75" s="265"/>
      <c r="J75" s="265"/>
      <c r="K75" s="265"/>
      <c r="L75" s="265"/>
      <c r="M75" s="265"/>
      <c r="N75" s="161"/>
      <c r="Q75" s="258"/>
      <c r="W75" s="202"/>
      <c r="X75" s="202"/>
      <c r="Y75" s="202"/>
      <c r="Z75" s="202"/>
      <c r="AA75" s="202"/>
      <c r="AB75" s="202"/>
      <c r="AC75" s="202"/>
      <c r="AD75" s="202"/>
    </row>
    <row r="76" spans="1:30">
      <c r="A76" s="306"/>
      <c r="B76" s="260"/>
      <c r="C76" s="379"/>
      <c r="D76" s="265"/>
      <c r="E76" s="265"/>
      <c r="F76" s="265"/>
      <c r="G76" s="265"/>
      <c r="H76" s="400"/>
      <c r="I76" s="265"/>
      <c r="J76" s="265"/>
      <c r="K76" s="265"/>
      <c r="L76" s="265"/>
      <c r="M76" s="265"/>
      <c r="N76" s="306"/>
      <c r="O76" s="202"/>
      <c r="P76" s="202"/>
      <c r="Q76" s="202"/>
      <c r="R76" s="202"/>
      <c r="S76" s="202"/>
      <c r="T76" s="202"/>
      <c r="U76" s="202"/>
      <c r="V76" s="202"/>
      <c r="W76" s="202"/>
      <c r="X76" s="202"/>
      <c r="Y76" s="202"/>
      <c r="Z76" s="202"/>
      <c r="AA76" s="202"/>
      <c r="AB76" s="202"/>
      <c r="AC76" s="202"/>
      <c r="AD76" s="202"/>
    </row>
    <row r="77" spans="1:30">
      <c r="A77" s="306"/>
      <c r="B77" s="260"/>
      <c r="C77" s="379"/>
      <c r="D77" s="265"/>
      <c r="E77" s="265"/>
      <c r="F77" s="265"/>
      <c r="G77" s="265"/>
      <c r="H77" s="400"/>
      <c r="I77" s="265"/>
      <c r="J77" s="265"/>
      <c r="K77" s="265"/>
      <c r="L77" s="265"/>
      <c r="M77" s="265"/>
      <c r="N77" s="306"/>
      <c r="O77" s="202"/>
      <c r="P77" s="202"/>
      <c r="Q77" s="202"/>
      <c r="R77" s="202"/>
      <c r="S77" s="202"/>
      <c r="T77" s="202"/>
      <c r="U77" s="202"/>
      <c r="V77" s="202"/>
      <c r="W77" s="202"/>
      <c r="X77" s="202"/>
      <c r="Y77" s="202"/>
      <c r="Z77" s="202"/>
      <c r="AA77" s="202"/>
      <c r="AB77" s="202"/>
      <c r="AC77" s="202"/>
      <c r="AD77" s="202"/>
    </row>
    <row r="78" spans="1:30">
      <c r="A78" s="306"/>
      <c r="B78" s="260"/>
      <c r="C78" s="379"/>
      <c r="D78" s="265"/>
      <c r="E78" s="265"/>
      <c r="F78" s="265"/>
      <c r="G78" s="265"/>
      <c r="H78" s="400"/>
      <c r="I78" s="265"/>
      <c r="J78" s="265"/>
      <c r="K78" s="265"/>
      <c r="L78" s="265"/>
      <c r="M78" s="265"/>
      <c r="N78" s="306"/>
      <c r="O78" s="202"/>
      <c r="P78" s="202"/>
      <c r="Q78" s="202"/>
      <c r="R78" s="202"/>
      <c r="S78" s="202"/>
      <c r="T78" s="202"/>
      <c r="U78" s="202"/>
      <c r="V78" s="202"/>
      <c r="W78" s="202"/>
      <c r="X78" s="202"/>
      <c r="Y78" s="202"/>
      <c r="Z78" s="202"/>
      <c r="AA78" s="202"/>
      <c r="AB78" s="202"/>
      <c r="AC78" s="202"/>
      <c r="AD78" s="202"/>
    </row>
    <row r="79" spans="1:30">
      <c r="A79" s="306"/>
      <c r="B79" s="260"/>
      <c r="C79" s="379"/>
      <c r="D79" s="265"/>
      <c r="E79" s="265"/>
      <c r="F79" s="265"/>
      <c r="G79" s="265"/>
      <c r="H79" s="400"/>
      <c r="I79" s="265"/>
      <c r="J79" s="265"/>
      <c r="K79" s="265"/>
      <c r="L79" s="265"/>
      <c r="M79" s="265"/>
      <c r="N79" s="306"/>
      <c r="O79" s="202"/>
      <c r="P79" s="202"/>
      <c r="Q79" s="202"/>
      <c r="R79" s="202"/>
      <c r="S79" s="202"/>
      <c r="T79" s="202"/>
      <c r="U79" s="202"/>
      <c r="V79" s="202"/>
      <c r="W79" s="202"/>
      <c r="X79" s="202"/>
      <c r="Y79" s="202"/>
      <c r="Z79" s="202"/>
      <c r="AA79" s="202"/>
      <c r="AB79" s="202"/>
      <c r="AC79" s="202"/>
      <c r="AD79" s="202"/>
    </row>
    <row r="80" spans="1:30">
      <c r="A80" s="306"/>
      <c r="B80" s="260"/>
      <c r="C80" s="378"/>
      <c r="D80" s="265"/>
      <c r="E80" s="265"/>
      <c r="F80" s="265"/>
      <c r="G80" s="265"/>
      <c r="H80" s="400"/>
      <c r="I80" s="265"/>
      <c r="J80" s="265"/>
      <c r="K80" s="265"/>
      <c r="L80" s="265"/>
      <c r="M80" s="265"/>
      <c r="N80" s="306"/>
      <c r="O80" s="202"/>
      <c r="P80" s="202"/>
      <c r="Q80" s="202"/>
      <c r="R80" s="202"/>
      <c r="S80" s="202"/>
      <c r="T80" s="202"/>
      <c r="U80" s="202"/>
      <c r="V80" s="202"/>
      <c r="W80" s="202"/>
      <c r="X80" s="202"/>
      <c r="Y80" s="202"/>
      <c r="Z80" s="202"/>
      <c r="AA80" s="202"/>
      <c r="AB80" s="202"/>
      <c r="AC80" s="202"/>
      <c r="AD80" s="202"/>
    </row>
    <row r="81" spans="1:30">
      <c r="A81" s="306"/>
      <c r="B81" s="260"/>
      <c r="C81" s="378"/>
      <c r="D81" s="265"/>
      <c r="E81" s="265"/>
      <c r="F81" s="265"/>
      <c r="G81" s="265"/>
      <c r="H81" s="400"/>
      <c r="I81" s="265"/>
      <c r="J81" s="265"/>
      <c r="K81" s="265"/>
      <c r="L81" s="265"/>
      <c r="M81" s="265"/>
      <c r="N81" s="306"/>
      <c r="O81" s="202"/>
      <c r="P81" s="202"/>
      <c r="Q81" s="202"/>
      <c r="R81" s="202"/>
      <c r="S81" s="202"/>
      <c r="T81" s="202"/>
      <c r="U81" s="202"/>
      <c r="V81" s="202"/>
      <c r="W81" s="202"/>
      <c r="X81" s="202"/>
      <c r="Y81" s="202"/>
      <c r="Z81" s="202"/>
      <c r="AA81" s="202"/>
      <c r="AB81" s="202"/>
      <c r="AC81" s="202"/>
      <c r="AD81" s="202"/>
    </row>
    <row r="82" spans="1:30">
      <c r="A82" s="306"/>
      <c r="B82" s="260"/>
      <c r="C82" s="378"/>
      <c r="D82" s="265"/>
      <c r="E82" s="265"/>
      <c r="F82" s="265"/>
      <c r="G82" s="265"/>
      <c r="H82" s="400"/>
      <c r="I82" s="265"/>
      <c r="J82" s="265"/>
      <c r="K82" s="265"/>
      <c r="L82" s="265"/>
      <c r="M82" s="265"/>
      <c r="N82" s="306"/>
      <c r="O82" s="202"/>
      <c r="P82" s="202"/>
      <c r="Q82" s="202"/>
      <c r="R82" s="202"/>
      <c r="S82" s="202"/>
      <c r="T82" s="202"/>
      <c r="U82" s="202"/>
      <c r="V82" s="202"/>
      <c r="W82" s="202"/>
      <c r="X82" s="202"/>
      <c r="Y82" s="202"/>
      <c r="Z82" s="202"/>
      <c r="AA82" s="202"/>
      <c r="AB82" s="202"/>
      <c r="AC82" s="202"/>
      <c r="AD82" s="202"/>
    </row>
    <row r="83" spans="1:30">
      <c r="A83" s="306"/>
      <c r="B83" s="260"/>
      <c r="C83" s="378"/>
      <c r="D83" s="265"/>
      <c r="E83" s="265"/>
      <c r="F83" s="265"/>
      <c r="G83" s="265"/>
      <c r="H83" s="400"/>
      <c r="I83" s="265"/>
      <c r="J83" s="265"/>
      <c r="K83" s="265"/>
      <c r="L83" s="265"/>
      <c r="M83" s="265"/>
      <c r="N83" s="306"/>
      <c r="O83" s="202"/>
      <c r="P83" s="202"/>
      <c r="Q83" s="202"/>
      <c r="R83" s="202"/>
      <c r="S83" s="202"/>
      <c r="T83" s="202"/>
      <c r="U83" s="202"/>
      <c r="V83" s="202"/>
      <c r="W83" s="202"/>
      <c r="X83" s="202"/>
      <c r="Y83" s="202"/>
      <c r="Z83" s="202"/>
      <c r="AA83" s="202"/>
      <c r="AB83" s="202"/>
      <c r="AC83" s="202"/>
      <c r="AD83" s="202"/>
    </row>
    <row r="84" spans="1:30">
      <c r="A84" s="306"/>
      <c r="B84" s="260"/>
      <c r="C84" s="378"/>
      <c r="D84" s="265"/>
      <c r="E84" s="265"/>
      <c r="F84" s="265"/>
      <c r="G84" s="265"/>
      <c r="H84" s="400"/>
      <c r="I84" s="265"/>
      <c r="J84" s="265"/>
      <c r="K84" s="265"/>
      <c r="L84" s="265"/>
      <c r="M84" s="265"/>
      <c r="N84" s="306"/>
      <c r="O84" s="202"/>
      <c r="P84" s="202"/>
      <c r="Q84" s="202"/>
      <c r="R84" s="202"/>
      <c r="S84" s="202"/>
      <c r="T84" s="202"/>
      <c r="U84" s="202"/>
      <c r="V84" s="202"/>
      <c r="W84" s="202"/>
      <c r="X84" s="202"/>
      <c r="Y84" s="202"/>
      <c r="Z84" s="202"/>
      <c r="AA84" s="202"/>
      <c r="AB84" s="202"/>
      <c r="AC84" s="202"/>
      <c r="AD84" s="202"/>
    </row>
    <row r="85" spans="1:30">
      <c r="A85" s="306"/>
      <c r="B85" s="260"/>
      <c r="C85" s="378"/>
      <c r="D85" s="265"/>
      <c r="E85" s="265"/>
      <c r="F85" s="265"/>
      <c r="G85" s="265"/>
      <c r="H85" s="400"/>
      <c r="I85" s="265"/>
      <c r="J85" s="265"/>
      <c r="K85" s="265"/>
      <c r="L85" s="265"/>
      <c r="M85" s="265"/>
      <c r="N85" s="306"/>
      <c r="O85" s="202"/>
      <c r="P85" s="202"/>
      <c r="Q85" s="202"/>
      <c r="R85" s="202"/>
      <c r="S85" s="202"/>
      <c r="T85" s="202"/>
      <c r="U85" s="202"/>
      <c r="V85" s="202"/>
      <c r="W85" s="202"/>
      <c r="X85" s="202"/>
      <c r="Y85" s="202"/>
      <c r="Z85" s="202"/>
      <c r="AA85" s="202"/>
      <c r="AB85" s="202"/>
      <c r="AC85" s="202"/>
      <c r="AD85" s="202"/>
    </row>
    <row r="86" spans="1:30">
      <c r="A86" s="306"/>
      <c r="B86" s="260"/>
      <c r="C86" s="378"/>
      <c r="D86" s="265"/>
      <c r="E86" s="265"/>
      <c r="F86" s="265"/>
      <c r="G86" s="265"/>
      <c r="H86" s="400"/>
      <c r="I86" s="265"/>
      <c r="J86" s="265"/>
      <c r="K86" s="265"/>
      <c r="L86" s="265"/>
      <c r="M86" s="265"/>
      <c r="N86" s="306"/>
      <c r="O86" s="202"/>
      <c r="P86" s="202"/>
      <c r="Q86" s="202"/>
      <c r="R86" s="202"/>
      <c r="S86" s="202"/>
      <c r="T86" s="202"/>
      <c r="U86" s="202"/>
      <c r="V86" s="202"/>
      <c r="W86" s="202"/>
      <c r="X86" s="202"/>
      <c r="Y86" s="202"/>
      <c r="Z86" s="202"/>
      <c r="AA86" s="202"/>
      <c r="AB86" s="202"/>
      <c r="AC86" s="202"/>
      <c r="AD86" s="202"/>
    </row>
    <row r="87" spans="1:30">
      <c r="A87" s="306"/>
      <c r="B87" s="260"/>
      <c r="C87" s="378"/>
      <c r="D87" s="265"/>
      <c r="E87" s="265"/>
      <c r="F87" s="265"/>
      <c r="G87" s="265"/>
      <c r="H87" s="400"/>
      <c r="I87" s="265"/>
      <c r="J87" s="265"/>
      <c r="K87" s="265"/>
      <c r="L87" s="265"/>
      <c r="M87" s="265"/>
      <c r="N87" s="306"/>
      <c r="O87" s="202"/>
      <c r="P87" s="202"/>
      <c r="Q87" s="202"/>
      <c r="R87" s="202"/>
      <c r="S87" s="202"/>
      <c r="T87" s="202"/>
      <c r="U87" s="202"/>
      <c r="V87" s="202"/>
      <c r="W87" s="202"/>
      <c r="X87" s="202"/>
      <c r="Y87" s="202"/>
      <c r="Z87" s="202"/>
      <c r="AA87" s="202"/>
      <c r="AB87" s="202"/>
      <c r="AC87" s="202"/>
      <c r="AD87" s="202"/>
    </row>
    <row r="88" spans="1:30">
      <c r="A88" s="306"/>
      <c r="B88" s="260"/>
      <c r="C88" s="380"/>
      <c r="D88" s="265"/>
      <c r="E88" s="265"/>
      <c r="F88" s="265"/>
      <c r="G88" s="265"/>
      <c r="H88" s="400"/>
      <c r="I88" s="265"/>
      <c r="J88" s="265"/>
      <c r="K88" s="265"/>
      <c r="L88" s="265"/>
      <c r="M88" s="265"/>
      <c r="N88" s="306"/>
      <c r="O88" s="202"/>
      <c r="P88" s="202"/>
      <c r="Q88" s="202"/>
      <c r="R88" s="202"/>
      <c r="S88" s="202"/>
      <c r="T88" s="202"/>
      <c r="U88" s="202"/>
      <c r="V88" s="202"/>
      <c r="W88" s="202"/>
      <c r="X88" s="202"/>
      <c r="Y88" s="202"/>
      <c r="Z88" s="202"/>
      <c r="AA88" s="202"/>
      <c r="AB88" s="202"/>
      <c r="AC88" s="202"/>
      <c r="AD88" s="202"/>
    </row>
    <row r="89" spans="1:30">
      <c r="A89" s="306"/>
      <c r="B89" s="381"/>
      <c r="C89" s="378"/>
      <c r="D89" s="265"/>
      <c r="E89" s="265"/>
      <c r="F89" s="265"/>
      <c r="G89" s="265"/>
      <c r="H89" s="400"/>
      <c r="I89" s="265"/>
      <c r="J89" s="265"/>
      <c r="K89" s="265"/>
      <c r="L89" s="265"/>
      <c r="M89" s="265"/>
      <c r="N89" s="306"/>
      <c r="O89" s="202"/>
      <c r="P89" s="202"/>
      <c r="Q89" s="202"/>
      <c r="R89" s="202"/>
      <c r="S89" s="202"/>
      <c r="T89" s="202"/>
      <c r="U89" s="202"/>
      <c r="V89" s="202"/>
      <c r="W89" s="202"/>
      <c r="X89" s="202"/>
      <c r="Y89" s="202"/>
      <c r="Z89" s="202"/>
      <c r="AA89" s="202"/>
      <c r="AB89" s="202"/>
      <c r="AC89" s="202"/>
      <c r="AD89" s="202"/>
    </row>
    <row r="90" spans="1:30">
      <c r="A90" s="306"/>
      <c r="B90" s="381"/>
      <c r="C90" s="378"/>
      <c r="D90" s="265"/>
      <c r="E90" s="265"/>
      <c r="F90" s="265"/>
      <c r="G90" s="265"/>
      <c r="H90" s="400"/>
      <c r="I90" s="265"/>
      <c r="J90" s="265"/>
      <c r="K90" s="265"/>
      <c r="L90" s="265"/>
      <c r="M90" s="265"/>
      <c r="N90" s="306"/>
      <c r="O90" s="202"/>
      <c r="P90" s="202"/>
      <c r="Q90" s="202"/>
      <c r="R90" s="202"/>
      <c r="S90" s="202"/>
      <c r="T90" s="202"/>
      <c r="U90" s="202"/>
      <c r="V90" s="202"/>
      <c r="W90" s="202"/>
      <c r="X90" s="202"/>
      <c r="Y90" s="202"/>
      <c r="Z90" s="202"/>
      <c r="AA90" s="202"/>
      <c r="AB90" s="202"/>
      <c r="AC90" s="202"/>
      <c r="AD90" s="202"/>
    </row>
    <row r="91" spans="1:30">
      <c r="A91" s="306"/>
      <c r="B91" s="381"/>
      <c r="C91" s="378"/>
      <c r="D91" s="265"/>
      <c r="E91" s="265"/>
      <c r="F91" s="265"/>
      <c r="G91" s="265"/>
      <c r="H91" s="400"/>
      <c r="I91" s="265"/>
      <c r="J91" s="265"/>
      <c r="K91" s="265"/>
      <c r="L91" s="265"/>
      <c r="M91" s="265"/>
      <c r="N91" s="306"/>
      <c r="O91" s="202"/>
      <c r="P91" s="202"/>
      <c r="Q91" s="202"/>
      <c r="R91" s="202"/>
      <c r="S91" s="202"/>
      <c r="T91" s="202"/>
      <c r="U91" s="202"/>
      <c r="V91" s="202"/>
      <c r="W91" s="202"/>
      <c r="X91" s="202"/>
      <c r="Y91" s="202"/>
      <c r="Z91" s="202"/>
      <c r="AA91" s="202"/>
      <c r="AB91" s="202"/>
      <c r="AC91" s="202"/>
      <c r="AD91" s="202"/>
    </row>
    <row r="92" spans="1:30">
      <c r="A92" s="306"/>
      <c r="B92" s="381"/>
      <c r="C92" s="260"/>
      <c r="D92" s="265"/>
      <c r="E92" s="265"/>
      <c r="F92" s="265"/>
      <c r="G92" s="265"/>
      <c r="H92" s="400"/>
      <c r="I92" s="265"/>
      <c r="J92" s="265"/>
      <c r="K92" s="265"/>
      <c r="L92" s="265"/>
      <c r="M92" s="265"/>
      <c r="N92" s="306"/>
      <c r="O92" s="202"/>
      <c r="P92" s="202"/>
      <c r="Q92" s="202"/>
      <c r="R92" s="202"/>
      <c r="S92" s="202"/>
      <c r="T92" s="202"/>
      <c r="U92" s="202"/>
      <c r="V92" s="202"/>
      <c r="W92" s="202"/>
      <c r="X92" s="202"/>
      <c r="Y92" s="202"/>
      <c r="Z92" s="202"/>
      <c r="AA92" s="202"/>
      <c r="AB92" s="202"/>
      <c r="AC92" s="202"/>
      <c r="AD92" s="202"/>
    </row>
    <row r="93" spans="1:30">
      <c r="A93" s="306"/>
      <c r="B93" s="381"/>
      <c r="C93" s="378"/>
      <c r="D93" s="265"/>
      <c r="E93" s="265"/>
      <c r="F93" s="265"/>
      <c r="G93" s="265"/>
      <c r="H93" s="400"/>
      <c r="I93" s="265"/>
      <c r="J93" s="265"/>
      <c r="K93" s="265"/>
      <c r="L93" s="265"/>
      <c r="M93" s="265"/>
      <c r="N93" s="306"/>
      <c r="O93" s="202"/>
      <c r="P93" s="202"/>
      <c r="Q93" s="202"/>
      <c r="R93" s="202"/>
      <c r="S93" s="202"/>
      <c r="T93" s="202"/>
      <c r="U93" s="202"/>
      <c r="V93" s="202"/>
      <c r="W93" s="202"/>
      <c r="X93" s="202"/>
      <c r="Y93" s="202"/>
      <c r="Z93" s="202"/>
      <c r="AA93" s="202"/>
      <c r="AB93" s="202"/>
      <c r="AC93" s="202"/>
      <c r="AD93" s="202"/>
    </row>
    <row r="94" spans="1:30">
      <c r="A94" s="306"/>
      <c r="B94" s="381"/>
      <c r="C94" s="378"/>
      <c r="D94" s="265"/>
      <c r="E94" s="265"/>
      <c r="F94" s="265"/>
      <c r="G94" s="265"/>
      <c r="H94" s="400"/>
      <c r="I94" s="265"/>
      <c r="J94" s="265"/>
      <c r="K94" s="265"/>
      <c r="L94" s="265"/>
      <c r="M94" s="265"/>
      <c r="N94" s="306"/>
      <c r="O94" s="202"/>
      <c r="P94" s="202"/>
      <c r="Q94" s="202"/>
      <c r="R94" s="202"/>
      <c r="S94" s="202"/>
      <c r="T94" s="202"/>
      <c r="U94" s="202"/>
      <c r="V94" s="202"/>
      <c r="W94" s="202"/>
      <c r="X94" s="202"/>
      <c r="Y94" s="202"/>
      <c r="Z94" s="202"/>
      <c r="AA94" s="202"/>
      <c r="AB94" s="202"/>
      <c r="AC94" s="202"/>
      <c r="AD94" s="202"/>
    </row>
    <row r="95" spans="1:30">
      <c r="A95" s="306"/>
      <c r="B95" s="381"/>
      <c r="C95" s="378"/>
      <c r="D95" s="265"/>
      <c r="E95" s="265"/>
      <c r="F95" s="265"/>
      <c r="G95" s="265"/>
      <c r="H95" s="400"/>
      <c r="I95" s="265"/>
      <c r="J95" s="265"/>
      <c r="K95" s="265"/>
      <c r="L95" s="265"/>
      <c r="M95" s="265"/>
      <c r="N95" s="306"/>
      <c r="O95" s="202"/>
      <c r="P95" s="202"/>
      <c r="Q95" s="202"/>
      <c r="R95" s="202"/>
      <c r="S95" s="202"/>
      <c r="T95" s="202"/>
      <c r="U95" s="202"/>
      <c r="V95" s="202"/>
      <c r="W95" s="202"/>
      <c r="X95" s="202"/>
      <c r="Y95" s="202"/>
      <c r="Z95" s="202"/>
      <c r="AA95" s="202"/>
      <c r="AB95" s="202"/>
      <c r="AC95" s="202"/>
      <c r="AD95" s="202"/>
    </row>
    <row r="96" spans="1:30">
      <c r="A96" s="306"/>
      <c r="B96" s="260"/>
      <c r="C96" s="378"/>
      <c r="D96" s="265"/>
      <c r="E96" s="265"/>
      <c r="F96" s="265"/>
      <c r="G96" s="265"/>
      <c r="H96" s="400"/>
      <c r="I96" s="265"/>
      <c r="J96" s="265"/>
      <c r="K96" s="265"/>
      <c r="L96" s="265"/>
      <c r="M96" s="265"/>
      <c r="N96" s="306"/>
      <c r="O96" s="202"/>
      <c r="P96" s="202"/>
      <c r="Q96" s="202"/>
      <c r="R96" s="202"/>
      <c r="S96" s="202"/>
      <c r="T96" s="202"/>
      <c r="U96" s="202"/>
      <c r="V96" s="202"/>
      <c r="W96" s="202"/>
      <c r="X96" s="202"/>
      <c r="Y96" s="202"/>
      <c r="Z96" s="202"/>
      <c r="AA96" s="202"/>
      <c r="AB96" s="202"/>
      <c r="AC96" s="202"/>
      <c r="AD96" s="202"/>
    </row>
    <row r="97" spans="1:30">
      <c r="A97" s="306"/>
      <c r="B97" s="260"/>
      <c r="C97" s="378"/>
      <c r="D97" s="265"/>
      <c r="E97" s="265"/>
      <c r="F97" s="265"/>
      <c r="G97" s="265"/>
      <c r="H97" s="400"/>
      <c r="I97" s="265"/>
      <c r="J97" s="265"/>
      <c r="K97" s="265"/>
      <c r="L97" s="265"/>
      <c r="M97" s="265"/>
      <c r="N97" s="306"/>
      <c r="O97" s="202"/>
      <c r="P97" s="202"/>
      <c r="Q97" s="202"/>
      <c r="R97" s="202"/>
      <c r="S97" s="202"/>
      <c r="T97" s="202"/>
      <c r="U97" s="202"/>
      <c r="V97" s="202"/>
      <c r="W97" s="202"/>
      <c r="X97" s="202"/>
      <c r="Y97" s="202"/>
      <c r="Z97" s="202"/>
      <c r="AA97" s="202"/>
      <c r="AB97" s="202"/>
      <c r="AC97" s="202"/>
      <c r="AD97" s="202"/>
    </row>
    <row r="98" spans="1:30">
      <c r="A98" s="306"/>
      <c r="B98" s="260"/>
      <c r="C98" s="378"/>
      <c r="D98" s="265"/>
      <c r="E98" s="265"/>
      <c r="F98" s="265"/>
      <c r="G98" s="265"/>
      <c r="H98" s="400"/>
      <c r="I98" s="265"/>
      <c r="J98" s="265"/>
      <c r="K98" s="265"/>
      <c r="L98" s="265"/>
      <c r="M98" s="265"/>
      <c r="N98" s="306"/>
      <c r="O98" s="202"/>
      <c r="P98" s="202"/>
      <c r="Q98" s="202"/>
      <c r="R98" s="202"/>
      <c r="S98" s="202"/>
      <c r="T98" s="202"/>
      <c r="U98" s="202"/>
      <c r="V98" s="202"/>
      <c r="W98" s="202"/>
      <c r="X98" s="202"/>
      <c r="Y98" s="202"/>
      <c r="Z98" s="202"/>
      <c r="AA98" s="202"/>
      <c r="AB98" s="202"/>
      <c r="AC98" s="202"/>
      <c r="AD98" s="202"/>
    </row>
    <row r="99" spans="1:30">
      <c r="A99" s="306"/>
      <c r="B99" s="260"/>
      <c r="C99" s="378"/>
      <c r="D99" s="265"/>
      <c r="E99" s="265"/>
      <c r="F99" s="265"/>
      <c r="G99" s="265"/>
      <c r="H99" s="400"/>
      <c r="I99" s="265"/>
      <c r="J99" s="265"/>
      <c r="K99" s="265"/>
      <c r="L99" s="265"/>
      <c r="M99" s="265"/>
      <c r="N99" s="306"/>
      <c r="O99" s="202"/>
      <c r="P99" s="202"/>
      <c r="Q99" s="202"/>
      <c r="R99" s="202"/>
      <c r="S99" s="202"/>
      <c r="T99" s="202"/>
      <c r="U99" s="202"/>
      <c r="V99" s="202"/>
      <c r="W99" s="202"/>
      <c r="X99" s="202"/>
      <c r="Y99" s="202"/>
      <c r="Z99" s="202"/>
      <c r="AA99" s="202"/>
      <c r="AB99" s="202"/>
      <c r="AC99" s="202"/>
      <c r="AD99" s="202"/>
    </row>
    <row r="100" spans="1:30">
      <c r="A100" s="202"/>
      <c r="F100" s="257"/>
      <c r="G100" s="257"/>
      <c r="H100" s="298"/>
      <c r="L100" s="257"/>
      <c r="M100" s="257"/>
      <c r="N100" s="202"/>
      <c r="O100" s="202"/>
      <c r="P100" s="202"/>
      <c r="Q100" s="202"/>
      <c r="R100" s="202"/>
      <c r="S100" s="202"/>
      <c r="T100" s="202"/>
      <c r="U100" s="202"/>
      <c r="V100" s="202"/>
      <c r="W100" s="202"/>
      <c r="X100" s="202"/>
      <c r="Y100" s="202"/>
      <c r="Z100" s="202"/>
      <c r="AA100" s="202"/>
      <c r="AB100" s="202"/>
      <c r="AC100" s="202"/>
      <c r="AD100" s="202"/>
    </row>
    <row r="101" spans="1:30">
      <c r="A101" s="202"/>
      <c r="C101" s="337"/>
      <c r="F101" s="257"/>
      <c r="G101" s="257"/>
      <c r="H101" s="298"/>
      <c r="L101" s="257"/>
      <c r="M101" s="257"/>
      <c r="N101" s="202"/>
      <c r="O101" s="202"/>
      <c r="P101" s="202"/>
      <c r="Q101" s="202"/>
      <c r="R101" s="202"/>
      <c r="S101" s="202"/>
      <c r="T101" s="202"/>
      <c r="U101" s="202"/>
      <c r="V101" s="202"/>
      <c r="W101" s="202"/>
      <c r="X101" s="202"/>
      <c r="Y101" s="202"/>
      <c r="Z101" s="202"/>
      <c r="AA101" s="202"/>
      <c r="AB101" s="202"/>
      <c r="AC101" s="202"/>
      <c r="AD101" s="202"/>
    </row>
  </sheetData>
  <autoFilter ref="A14:AD14"/>
  <customSheetViews>
    <customSheetView guid="{C5F44875-2256-4473-BD8B-FE5F322CC657}" showPageBreaks="1" printArea="1" showAutoFilter="1" state="hidden" view="pageBreakPreview" topLeftCell="A28">
      <selection activeCell="M48" sqref="M48:M49"/>
      <rowBreaks count="1" manualBreakCount="1">
        <brk id="33" max="7" man="1"/>
      </rowBreaks>
      <pageMargins left="0.74803149606299213" right="0.39370078740157483" top="0.74803149606299213" bottom="4.1338582677165361" header="0.51181102362204722" footer="3.5433070866141736"/>
      <printOptions horizontalCentered="1"/>
      <pageSetup paperSize="9" scale="99" firstPageNumber="53" orientation="portrait" blackAndWhite="1" useFirstPageNumber="1" r:id="rId1"/>
      <headerFooter alignWithMargins="0">
        <oddHeader xml:space="preserve">&amp;C   </oddHeader>
        <oddFooter>&amp;C&amp;"Times New Roman,Bold" &amp;P</oddFooter>
      </headerFooter>
      <autoFilter ref="A14:AD14"/>
    </customSheetView>
    <customSheetView guid="{A48B2B02-857B-4E03-8EC3-B83BCD408191}" showPageBreaks="1" printArea="1" showAutoFilter="1" state="hidden" view="pageBreakPreview" topLeftCell="A28">
      <selection activeCell="M48" sqref="M48:M49"/>
      <rowBreaks count="1" manualBreakCount="1">
        <brk id="33" max="7" man="1"/>
      </rowBreaks>
      <pageMargins left="0.74803149606299213" right="0.39370078740157483" top="0.74803149606299213" bottom="4.1338582677165361" header="0.51181102362204722" footer="3.5433070866141736"/>
      <printOptions horizontalCentered="1"/>
      <pageSetup paperSize="9" scale="99" firstPageNumber="53" orientation="portrait" blackAndWhite="1" useFirstPageNumber="1" r:id="rId2"/>
      <headerFooter alignWithMargins="0">
        <oddHeader xml:space="preserve">&amp;C   </oddHeader>
        <oddFooter>&amp;C&amp;"Times New Roman,Bold" &amp;P</oddFooter>
      </headerFooter>
      <autoFilter ref="A14:AD14"/>
    </customSheetView>
  </customSheetViews>
  <mergeCells count="14">
    <mergeCell ref="A55:C55"/>
    <mergeCell ref="B57:G57"/>
    <mergeCell ref="B58:H58"/>
    <mergeCell ref="A1:G1"/>
    <mergeCell ref="A2:G2"/>
    <mergeCell ref="A3:G3"/>
    <mergeCell ref="B4:G4"/>
    <mergeCell ref="B13:G13"/>
    <mergeCell ref="I12:R12"/>
    <mergeCell ref="S12:AB12"/>
    <mergeCell ref="I13:M13"/>
    <mergeCell ref="N13:R13"/>
    <mergeCell ref="S13:W13"/>
    <mergeCell ref="X13:AB13"/>
  </mergeCells>
  <printOptions horizontalCentered="1"/>
  <pageMargins left="0.74803149606299213" right="0.39370078740157483" top="0.74803149606299213" bottom="4.1338582677165361" header="0.51181102362204722" footer="3.5433070866141736"/>
  <pageSetup paperSize="9" scale="99" firstPageNumber="53" orientation="portrait" blackAndWhite="1" useFirstPageNumber="1" r:id="rId3"/>
  <headerFooter alignWithMargins="0">
    <oddHeader xml:space="preserve">&amp;C   </oddHeader>
    <oddFooter>&amp;C&amp;"Times New Roman,Bold" &amp;P</oddFooter>
  </headerFooter>
  <rowBreaks count="1" manualBreakCount="1">
    <brk id="33" max="7" man="1"/>
  </rowBreaks>
</worksheet>
</file>

<file path=xl/worksheets/sheet29.xml><?xml version="1.0" encoding="utf-8"?>
<worksheet xmlns="http://schemas.openxmlformats.org/spreadsheetml/2006/main" xmlns:r="http://schemas.openxmlformats.org/officeDocument/2006/relationships">
  <sheetPr syncVertical="1" syncRef="D1" transitionEvaluation="1" transitionEntry="1" codeName="Sheet33">
    <tabColor rgb="FF00B050"/>
  </sheetPr>
  <dimension ref="A1:H37"/>
  <sheetViews>
    <sheetView view="pageBreakPreview" topLeftCell="D1" zoomScaleSheetLayoutView="100" workbookViewId="0">
      <selection activeCell="I1" sqref="I1:R1048576"/>
    </sheetView>
  </sheetViews>
  <sheetFormatPr defaultColWidth="11" defaultRowHeight="13.2"/>
  <cols>
    <col min="1" max="1" width="5.88671875" style="492" customWidth="1"/>
    <col min="2" max="2" width="8.109375" style="492" customWidth="1"/>
    <col min="3" max="3" width="38.6640625" style="459" customWidth="1"/>
    <col min="4" max="5" width="10.44140625" style="8" customWidth="1"/>
    <col min="6" max="6" width="11.109375" style="7" customWidth="1"/>
    <col min="7" max="7" width="9.33203125" style="7" customWidth="1"/>
    <col min="8" max="8" width="3.109375" style="495" customWidth="1"/>
    <col min="9" max="9" width="12.44140625" style="7" customWidth="1"/>
    <col min="10" max="16384" width="11" style="7"/>
  </cols>
  <sheetData>
    <row r="1" spans="1:8">
      <c r="A1" s="1331" t="s">
        <v>83</v>
      </c>
      <c r="B1" s="1331"/>
      <c r="C1" s="1331"/>
      <c r="D1" s="1331"/>
      <c r="E1" s="1331"/>
      <c r="F1" s="1331"/>
      <c r="G1" s="1331"/>
      <c r="H1" s="1123"/>
    </row>
    <row r="2" spans="1:8">
      <c r="A2" s="1331" t="s">
        <v>84</v>
      </c>
      <c r="B2" s="1331"/>
      <c r="C2" s="1331"/>
      <c r="D2" s="1331"/>
      <c r="E2" s="1331"/>
      <c r="F2" s="1331"/>
      <c r="G2" s="1331"/>
      <c r="H2" s="1123"/>
    </row>
    <row r="3" spans="1:8" ht="28.2" customHeight="1">
      <c r="A3" s="1286" t="s">
        <v>413</v>
      </c>
      <c r="B3" s="1286"/>
      <c r="C3" s="1286"/>
      <c r="D3" s="1286"/>
      <c r="E3" s="1286"/>
      <c r="F3" s="1286"/>
      <c r="G3" s="1286"/>
      <c r="H3" s="751"/>
    </row>
    <row r="4" spans="1:8" ht="13.8">
      <c r="A4" s="26"/>
      <c r="B4" s="1291"/>
      <c r="C4" s="1291"/>
      <c r="D4" s="1291"/>
      <c r="E4" s="1291"/>
      <c r="F4" s="1291"/>
      <c r="G4" s="1291"/>
      <c r="H4" s="617"/>
    </row>
    <row r="5" spans="1:8">
      <c r="A5" s="26"/>
      <c r="B5" s="22"/>
      <c r="C5" s="22"/>
      <c r="D5" s="28"/>
      <c r="E5" s="29" t="s">
        <v>3</v>
      </c>
      <c r="F5" s="29" t="s">
        <v>4</v>
      </c>
      <c r="G5" s="29" t="s">
        <v>101</v>
      </c>
      <c r="H5" s="618"/>
    </row>
    <row r="6" spans="1:8" s="459" customFormat="1" ht="14.4" customHeight="1">
      <c r="A6" s="756"/>
      <c r="B6" s="757" t="s">
        <v>331</v>
      </c>
      <c r="C6" s="690" t="s">
        <v>6</v>
      </c>
      <c r="D6" s="758" t="s">
        <v>44</v>
      </c>
      <c r="E6" s="701">
        <v>283082</v>
      </c>
      <c r="F6" s="701">
        <v>686791</v>
      </c>
      <c r="G6" s="701">
        <f>SUM(E6:F6)</f>
        <v>969873</v>
      </c>
      <c r="H6" s="760"/>
    </row>
    <row r="7" spans="1:8" s="459" customFormat="1" ht="14.4" customHeight="1">
      <c r="A7" s="756"/>
      <c r="B7" s="757" t="s">
        <v>310</v>
      </c>
      <c r="C7" s="690" t="s">
        <v>316</v>
      </c>
      <c r="D7" s="758" t="s">
        <v>44</v>
      </c>
      <c r="E7" s="701">
        <v>10500</v>
      </c>
      <c r="F7" s="701">
        <v>104228</v>
      </c>
      <c r="G7" s="701">
        <f>SUM(E7:F7)</f>
        <v>114728</v>
      </c>
      <c r="H7" s="760"/>
    </row>
    <row r="8" spans="1:8" ht="14.4" customHeight="1">
      <c r="A8" s="26"/>
      <c r="B8" s="34" t="s">
        <v>311</v>
      </c>
      <c r="C8" s="22" t="s">
        <v>332</v>
      </c>
      <c r="D8" s="31" t="s">
        <v>326</v>
      </c>
      <c r="E8" s="24">
        <v>2500</v>
      </c>
      <c r="F8" s="24">
        <v>1789</v>
      </c>
      <c r="G8" s="24">
        <f>SUM(E8:F8)</f>
        <v>4289</v>
      </c>
      <c r="H8" s="619"/>
    </row>
    <row r="9" spans="1:8" ht="14.4" customHeight="1">
      <c r="A9" s="26"/>
      <c r="B9" s="34"/>
      <c r="C9" s="22"/>
      <c r="D9" s="31"/>
      <c r="E9" s="24"/>
      <c r="F9" s="24"/>
      <c r="G9" s="24"/>
      <c r="H9" s="619"/>
    </row>
    <row r="10" spans="1:8" s="444" customFormat="1" ht="14.4" customHeight="1">
      <c r="A10" s="462"/>
      <c r="B10" s="636" t="s">
        <v>330</v>
      </c>
      <c r="C10" s="637" t="s">
        <v>8</v>
      </c>
      <c r="D10" s="638"/>
      <c r="E10" s="634"/>
      <c r="F10" s="634"/>
      <c r="G10" s="537"/>
      <c r="H10" s="761"/>
    </row>
    <row r="11" spans="1:8" s="444" customFormat="1" ht="14.4" customHeight="1">
      <c r="A11" s="462"/>
      <c r="B11" s="636"/>
      <c r="C11" s="637" t="s">
        <v>97</v>
      </c>
      <c r="D11" s="638" t="s">
        <v>44</v>
      </c>
      <c r="E11" s="875">
        <v>0</v>
      </c>
      <c r="F11" s="755">
        <f>G28</f>
        <v>300</v>
      </c>
      <c r="G11" s="634">
        <f t="shared" ref="G11" si="0">SUM(E11:F11)</f>
        <v>300</v>
      </c>
      <c r="H11" s="761"/>
    </row>
    <row r="12" spans="1:8" s="444" customFormat="1" ht="14.4" customHeight="1">
      <c r="A12" s="462"/>
      <c r="B12" s="975" t="s">
        <v>43</v>
      </c>
      <c r="C12" s="639" t="s">
        <v>315</v>
      </c>
      <c r="D12" s="463" t="s">
        <v>44</v>
      </c>
      <c r="E12" s="464">
        <f t="shared" ref="E12:F12" si="1">SUM(E6:E11)</f>
        <v>296082</v>
      </c>
      <c r="F12" s="464">
        <f t="shared" si="1"/>
        <v>793108</v>
      </c>
      <c r="G12" s="464">
        <f>SUM(E12:F12)</f>
        <v>1089190</v>
      </c>
      <c r="H12" s="762"/>
    </row>
    <row r="13" spans="1:8" ht="14.4" customHeight="1">
      <c r="A13" s="26"/>
      <c r="B13" s="30"/>
      <c r="C13" s="22"/>
      <c r="D13" s="23"/>
      <c r="E13" s="23"/>
      <c r="F13" s="31"/>
      <c r="G13" s="23"/>
      <c r="H13" s="619"/>
    </row>
    <row r="14" spans="1:8" ht="14.4" customHeight="1">
      <c r="A14" s="26"/>
      <c r="B14" s="34" t="s">
        <v>397</v>
      </c>
      <c r="C14" s="22" t="s">
        <v>21</v>
      </c>
      <c r="D14" s="22"/>
      <c r="E14" s="22"/>
      <c r="F14" s="37"/>
      <c r="G14" s="22"/>
      <c r="H14" s="620"/>
    </row>
    <row r="15" spans="1:8" s="1" customFormat="1">
      <c r="A15" s="24"/>
      <c r="B15" s="388"/>
      <c r="C15" s="388"/>
      <c r="D15" s="388"/>
      <c r="E15" s="388"/>
      <c r="F15" s="388"/>
      <c r="G15" s="388"/>
      <c r="H15" s="621"/>
    </row>
    <row r="16" spans="1:8" s="1" customFormat="1" ht="13.8" thickBot="1">
      <c r="A16" s="38"/>
      <c r="B16" s="1292" t="s">
        <v>89</v>
      </c>
      <c r="C16" s="1292"/>
      <c r="D16" s="1292"/>
      <c r="E16" s="1292"/>
      <c r="F16" s="1292"/>
      <c r="G16" s="1292"/>
      <c r="H16" s="621"/>
    </row>
    <row r="17" spans="1:8" s="1" customFormat="1" ht="14.4" thickTop="1" thickBot="1">
      <c r="A17" s="38"/>
      <c r="B17" s="203"/>
      <c r="C17" s="203" t="s">
        <v>22</v>
      </c>
      <c r="D17" s="203"/>
      <c r="E17" s="203" t="s">
        <v>45</v>
      </c>
      <c r="F17" s="203" t="s">
        <v>103</v>
      </c>
      <c r="G17" s="39" t="s">
        <v>101</v>
      </c>
      <c r="H17" s="618"/>
    </row>
    <row r="18" spans="1:8" ht="15.45" customHeight="1" thickTop="1">
      <c r="A18" s="499"/>
      <c r="B18" s="499"/>
      <c r="C18" s="48" t="s">
        <v>9</v>
      </c>
    </row>
    <row r="19" spans="1:8" ht="15.45" customHeight="1">
      <c r="A19" s="499" t="s">
        <v>48</v>
      </c>
      <c r="B19" s="60">
        <v>5452</v>
      </c>
      <c r="C19" s="48" t="s">
        <v>23</v>
      </c>
    </row>
    <row r="20" spans="1:8" ht="15.45" customHeight="1">
      <c r="A20" s="499"/>
      <c r="B20" s="526">
        <v>1</v>
      </c>
      <c r="C20" s="987" t="s">
        <v>82</v>
      </c>
    </row>
    <row r="21" spans="1:8" ht="15.45" customHeight="1">
      <c r="A21" s="138"/>
      <c r="B21" s="527">
        <v>1.101</v>
      </c>
      <c r="C21" s="48" t="s">
        <v>86</v>
      </c>
    </row>
    <row r="22" spans="1:8" ht="15.45" customHeight="1">
      <c r="A22" s="138"/>
      <c r="B22" s="526">
        <v>62</v>
      </c>
      <c r="C22" s="987" t="s">
        <v>396</v>
      </c>
    </row>
    <row r="23" spans="1:8" ht="26.4">
      <c r="A23" s="912" t="s">
        <v>168</v>
      </c>
      <c r="B23" s="101" t="s">
        <v>457</v>
      </c>
      <c r="C23" s="1124" t="s">
        <v>458</v>
      </c>
      <c r="E23" s="601">
        <v>300</v>
      </c>
      <c r="F23" s="654">
        <v>0</v>
      </c>
      <c r="G23" s="729">
        <f>SUM(E23:F23)</f>
        <v>300</v>
      </c>
    </row>
    <row r="24" spans="1:8" ht="15.45" customHeight="1">
      <c r="A24" s="138" t="s">
        <v>43</v>
      </c>
      <c r="B24" s="526">
        <v>62</v>
      </c>
      <c r="C24" s="987" t="s">
        <v>396</v>
      </c>
      <c r="E24" s="601">
        <f t="shared" ref="E24:E29" si="2">E23</f>
        <v>300</v>
      </c>
      <c r="F24" s="654">
        <f t="shared" ref="F24:F29" si="3">F23</f>
        <v>0</v>
      </c>
      <c r="G24" s="601">
        <f>G23</f>
        <v>300</v>
      </c>
    </row>
    <row r="25" spans="1:8" ht="15.45" customHeight="1">
      <c r="A25" s="138" t="s">
        <v>43</v>
      </c>
      <c r="B25" s="527">
        <v>1.101</v>
      </c>
      <c r="C25" s="48" t="s">
        <v>86</v>
      </c>
      <c r="E25" s="584">
        <f t="shared" si="2"/>
        <v>300</v>
      </c>
      <c r="F25" s="654">
        <f t="shared" si="3"/>
        <v>0</v>
      </c>
      <c r="G25" s="729">
        <f>SUM(E25:F25)</f>
        <v>300</v>
      </c>
    </row>
    <row r="26" spans="1:8" ht="15.45" customHeight="1">
      <c r="A26" s="587" t="s">
        <v>43</v>
      </c>
      <c r="B26" s="588">
        <v>1</v>
      </c>
      <c r="C26" s="120" t="s">
        <v>82</v>
      </c>
      <c r="E26" s="601">
        <f t="shared" si="2"/>
        <v>300</v>
      </c>
      <c r="F26" s="654">
        <f t="shared" si="3"/>
        <v>0</v>
      </c>
      <c r="G26" s="601">
        <f t="shared" ref="G26:G29" si="4">G25</f>
        <v>300</v>
      </c>
    </row>
    <row r="27" spans="1:8" ht="15.45" customHeight="1">
      <c r="A27" s="589" t="s">
        <v>43</v>
      </c>
      <c r="B27" s="590">
        <v>5452</v>
      </c>
      <c r="C27" s="51" t="s">
        <v>23</v>
      </c>
      <c r="D27" s="601"/>
      <c r="E27" s="601">
        <f t="shared" si="2"/>
        <v>300</v>
      </c>
      <c r="F27" s="654">
        <f t="shared" si="3"/>
        <v>0</v>
      </c>
      <c r="G27" s="601">
        <f t="shared" si="4"/>
        <v>300</v>
      </c>
    </row>
    <row r="28" spans="1:8" ht="15.45" customHeight="1">
      <c r="A28" s="506" t="s">
        <v>43</v>
      </c>
      <c r="B28" s="506"/>
      <c r="C28" s="57" t="s">
        <v>9</v>
      </c>
      <c r="D28" s="601"/>
      <c r="E28" s="601">
        <f t="shared" si="2"/>
        <v>300</v>
      </c>
      <c r="F28" s="654">
        <f t="shared" si="3"/>
        <v>0</v>
      </c>
      <c r="G28" s="601">
        <f t="shared" si="4"/>
        <v>300</v>
      </c>
    </row>
    <row r="29" spans="1:8" ht="15.45" customHeight="1">
      <c r="A29" s="506" t="s">
        <v>43</v>
      </c>
      <c r="B29" s="506"/>
      <c r="C29" s="57" t="s">
        <v>44</v>
      </c>
      <c r="D29" s="601"/>
      <c r="E29" s="601">
        <f t="shared" si="2"/>
        <v>300</v>
      </c>
      <c r="F29" s="654">
        <f t="shared" si="3"/>
        <v>0</v>
      </c>
      <c r="G29" s="601">
        <f t="shared" si="4"/>
        <v>300</v>
      </c>
    </row>
    <row r="30" spans="1:8">
      <c r="A30" s="499"/>
      <c r="B30" s="499"/>
      <c r="C30" s="827"/>
      <c r="D30" s="49"/>
      <c r="E30" s="49"/>
      <c r="F30" s="872"/>
      <c r="G30" s="49"/>
    </row>
    <row r="31" spans="1:8">
      <c r="A31" s="499"/>
      <c r="B31" s="499"/>
      <c r="C31" s="48"/>
      <c r="D31" s="49"/>
      <c r="E31" s="49"/>
      <c r="F31" s="872"/>
      <c r="G31" s="49"/>
    </row>
    <row r="32" spans="1:8">
      <c r="A32" s="499"/>
      <c r="B32" s="499"/>
      <c r="C32" s="48"/>
      <c r="D32" s="49"/>
      <c r="E32" s="49"/>
      <c r="F32" s="872"/>
      <c r="G32" s="49"/>
    </row>
    <row r="33" spans="1:8">
      <c r="A33" s="499"/>
      <c r="B33" s="499"/>
      <c r="C33" s="48"/>
      <c r="D33" s="49"/>
      <c r="E33" s="49"/>
      <c r="F33" s="872"/>
      <c r="G33" s="49"/>
    </row>
    <row r="34" spans="1:8">
      <c r="A34" s="499"/>
      <c r="B34" s="499"/>
      <c r="C34" s="48"/>
      <c r="D34" s="49"/>
      <c r="E34" s="49"/>
      <c r="F34" s="61"/>
      <c r="G34" s="61"/>
      <c r="H34" s="1125"/>
    </row>
    <row r="35" spans="1:8">
      <c r="C35" s="458"/>
      <c r="D35" s="991"/>
      <c r="E35" s="991"/>
      <c r="F35" s="991"/>
      <c r="G35" s="382"/>
      <c r="H35" s="1125"/>
    </row>
    <row r="36" spans="1:8">
      <c r="C36" s="52"/>
      <c r="D36" s="52"/>
      <c r="E36" s="52"/>
      <c r="F36" s="52"/>
      <c r="G36" s="61"/>
      <c r="H36" s="1125"/>
    </row>
    <row r="37" spans="1:8">
      <c r="C37" s="49"/>
      <c r="D37" s="49"/>
      <c r="E37" s="61"/>
      <c r="F37" s="61"/>
      <c r="G37" s="61"/>
      <c r="H37" s="1125"/>
    </row>
  </sheetData>
  <autoFilter ref="A17:H17">
    <filterColumn colId="7"/>
  </autoFilter>
  <customSheetViews>
    <customSheetView guid="{C5F44875-2256-4473-BD8B-FE5F322CC657}" showPageBreaks="1" printArea="1" showAutoFilter="1" hiddenRows="1" hiddenColumns="1" view="pageBreakPreview">
      <selection activeCell="R53" sqref="R53"/>
      <rowBreaks count="1" manualBreakCount="1">
        <brk id="38" max="9" man="1"/>
      </rowBreaks>
      <pageMargins left="0.78740157480314965" right="0.78740157480314965" top="0.78740157480314965" bottom="4.1338582677165361" header="0.51181102362204722" footer="3.5433070866141736"/>
      <printOptions horizontalCentered="1"/>
      <pageSetup paperSize="9" scale="94" firstPageNumber="61" orientation="portrait" blackAndWhite="1" useFirstPageNumber="1" r:id="rId1"/>
      <headerFooter alignWithMargins="0">
        <oddHeader xml:space="preserve">&amp;C   </oddHeader>
        <oddFooter>&amp;C&amp;"Times New Roman,Bold" &amp;P</oddFooter>
      </headerFooter>
      <autoFilter ref="A14:T14">
        <filterColumn colId="4"/>
        <filterColumn colId="5"/>
        <filterColumn colId="9"/>
      </autoFilter>
    </customSheetView>
    <customSheetView guid="{A48B2B02-857B-4E03-8EC3-B83BCD408191}" showPageBreaks="1" printArea="1" showAutoFilter="1" hiddenRows="1" hiddenColumns="1" view="pageBreakPreview">
      <selection activeCell="R53" sqref="R53"/>
      <rowBreaks count="1" manualBreakCount="1">
        <brk id="38" max="9" man="1"/>
      </rowBreaks>
      <pageMargins left="0.78740157480314965" right="0.78740157480314965" top="0.78740157480314965" bottom="4.1338582677165361" header="0.51181102362204722" footer="3.5433070866141736"/>
      <printOptions horizontalCentered="1"/>
      <pageSetup paperSize="9" scale="94" firstPageNumber="61" orientation="portrait" blackAndWhite="1" useFirstPageNumber="1" r:id="rId2"/>
      <headerFooter alignWithMargins="0">
        <oddHeader xml:space="preserve">&amp;C   </oddHeader>
        <oddFooter>&amp;C&amp;"Times New Roman,Bold" &amp;P</oddFooter>
      </headerFooter>
      <autoFilter ref="A14:T14">
        <filterColumn colId="4"/>
        <filterColumn colId="5"/>
        <filterColumn colId="9"/>
      </autoFilter>
    </customSheetView>
  </customSheetViews>
  <mergeCells count="5">
    <mergeCell ref="A1:G1"/>
    <mergeCell ref="A2:G2"/>
    <mergeCell ref="A3:G3"/>
    <mergeCell ref="B4:G4"/>
    <mergeCell ref="B16:G16"/>
  </mergeCells>
  <printOptions horizontalCentered="1"/>
  <pageMargins left="0.6692913385826772" right="0.6692913385826772" top="0.6692913385826772" bottom="3.7401574803149606" header="0.51181102362204722" footer="3.1496062992125986"/>
  <pageSetup paperSize="9" scale="90" firstPageNumber="44" orientation="portrait" blackAndWhite="1" useFirstPageNumber="1" r:id="rId3"/>
  <headerFooter alignWithMargins="0">
    <oddHeader xml:space="preserve">&amp;C   </oddHeader>
    <oddFooter>&amp;C&amp;"Times New Roman,Bold" &amp;P</oddFooter>
  </headerFooter>
</worksheet>
</file>

<file path=xl/worksheets/sheet3.xml><?xml version="1.0" encoding="utf-8"?>
<worksheet xmlns="http://schemas.openxmlformats.org/spreadsheetml/2006/main" xmlns:r="http://schemas.openxmlformats.org/officeDocument/2006/relationships">
  <sheetPr syncVertical="1" syncRef="A4" transitionEvaluation="1" codeName="Sheet7">
    <tabColor rgb="FF00B050"/>
  </sheetPr>
  <dimension ref="A1:J54"/>
  <sheetViews>
    <sheetView view="pageBreakPreview" topLeftCell="A4" zoomScaleSheetLayoutView="100" workbookViewId="0">
      <selection activeCell="I1" sqref="I1:Y1048576"/>
    </sheetView>
  </sheetViews>
  <sheetFormatPr defaultColWidth="9.109375" defaultRowHeight="13.2"/>
  <cols>
    <col min="1" max="1" width="6.44140625" style="1160" customWidth="1"/>
    <col min="2" max="2" width="7.5546875" style="115" customWidth="1"/>
    <col min="3" max="3" width="38.6640625" style="663" customWidth="1"/>
    <col min="4" max="4" width="8.44140625" style="190" customWidth="1"/>
    <col min="5" max="7" width="10.6640625" style="190" customWidth="1"/>
    <col min="8" max="8" width="4.33203125" style="190" customWidth="1"/>
    <col min="9" max="10" width="9.109375" style="116"/>
    <col min="11" max="16384" width="9.109375" style="190"/>
  </cols>
  <sheetData>
    <row r="1" spans="1:10" ht="12.6" customHeight="1">
      <c r="A1" s="1297" t="s">
        <v>104</v>
      </c>
      <c r="B1" s="1297"/>
      <c r="C1" s="1297"/>
      <c r="D1" s="1297"/>
      <c r="E1" s="1297"/>
      <c r="F1" s="1297"/>
      <c r="G1" s="1297"/>
      <c r="H1" s="1161"/>
      <c r="J1" s="190"/>
    </row>
    <row r="2" spans="1:10" ht="11.4" customHeight="1">
      <c r="A2" s="1297" t="s">
        <v>162</v>
      </c>
      <c r="B2" s="1297"/>
      <c r="C2" s="1297"/>
      <c r="D2" s="1297"/>
      <c r="E2" s="1297"/>
      <c r="F2" s="1297"/>
      <c r="G2" s="1297"/>
      <c r="H2" s="1161"/>
      <c r="J2" s="190"/>
    </row>
    <row r="3" spans="1:10">
      <c r="A3" s="1298" t="s">
        <v>595</v>
      </c>
      <c r="B3" s="1298"/>
      <c r="C3" s="1298"/>
      <c r="D3" s="1298"/>
      <c r="E3" s="1298"/>
      <c r="F3" s="1298"/>
      <c r="G3" s="1298"/>
      <c r="H3" s="1153"/>
    </row>
    <row r="4" spans="1:10" ht="13.8">
      <c r="A4" s="26"/>
      <c r="B4" s="1291"/>
      <c r="C4" s="1291"/>
      <c r="D4" s="1291"/>
      <c r="E4" s="1291"/>
      <c r="F4" s="1291"/>
      <c r="G4" s="1291"/>
      <c r="H4" s="1154"/>
    </row>
    <row r="5" spans="1:10">
      <c r="A5" s="26"/>
      <c r="B5" s="22"/>
      <c r="C5" s="6"/>
      <c r="D5" s="28"/>
      <c r="E5" s="29" t="s">
        <v>3</v>
      </c>
      <c r="F5" s="29" t="s">
        <v>4</v>
      </c>
      <c r="G5" s="29" t="s">
        <v>101</v>
      </c>
      <c r="H5" s="25"/>
    </row>
    <row r="6" spans="1:10">
      <c r="A6" s="26"/>
      <c r="B6" s="34" t="s">
        <v>5</v>
      </c>
      <c r="C6" s="6" t="s">
        <v>6</v>
      </c>
      <c r="D6" s="31" t="s">
        <v>44</v>
      </c>
      <c r="E6" s="24">
        <v>333025</v>
      </c>
      <c r="F6" s="24">
        <v>434658</v>
      </c>
      <c r="G6" s="24">
        <f>SUM(E6:F6)</f>
        <v>767683</v>
      </c>
      <c r="H6" s="24"/>
    </row>
    <row r="7" spans="1:10">
      <c r="A7" s="26"/>
      <c r="B7" s="393" t="s">
        <v>310</v>
      </c>
      <c r="C7" s="65" t="s">
        <v>313</v>
      </c>
      <c r="D7" s="31" t="s">
        <v>44</v>
      </c>
      <c r="E7" s="24">
        <v>4000</v>
      </c>
      <c r="F7" s="24">
        <v>12207</v>
      </c>
      <c r="G7" s="24">
        <v>16207</v>
      </c>
      <c r="H7" s="24"/>
    </row>
    <row r="8" spans="1:10">
      <c r="A8" s="26"/>
      <c r="B8" s="30" t="s">
        <v>311</v>
      </c>
      <c r="C8" s="609" t="s">
        <v>8</v>
      </c>
      <c r="D8" s="33"/>
      <c r="E8" s="25"/>
      <c r="F8" s="25"/>
      <c r="G8" s="25"/>
      <c r="H8" s="25"/>
    </row>
    <row r="9" spans="1:10">
      <c r="A9" s="26"/>
      <c r="B9" s="30"/>
      <c r="C9" s="609" t="s">
        <v>97</v>
      </c>
      <c r="D9" s="33" t="s">
        <v>44</v>
      </c>
      <c r="E9" s="384">
        <v>0</v>
      </c>
      <c r="F9" s="383">
        <f>G43</f>
        <v>26921</v>
      </c>
      <c r="G9" s="604">
        <f>SUM(E9:F9)</f>
        <v>26921</v>
      </c>
      <c r="H9" s="25"/>
    </row>
    <row r="10" spans="1:10" s="879" customFormat="1" ht="15" customHeight="1">
      <c r="A10" s="462"/>
      <c r="B10" s="975" t="s">
        <v>43</v>
      </c>
      <c r="C10" s="877" t="s">
        <v>312</v>
      </c>
      <c r="D10" s="463" t="s">
        <v>44</v>
      </c>
      <c r="E10" s="464">
        <f>SUM(E6:E9)</f>
        <v>337025</v>
      </c>
      <c r="F10" s="464">
        <f>SUM(F6:F9)</f>
        <v>473786</v>
      </c>
      <c r="G10" s="464">
        <f>SUM(E10:F10)</f>
        <v>810811</v>
      </c>
      <c r="H10" s="537"/>
    </row>
    <row r="11" spans="1:10" ht="11.25" customHeight="1">
      <c r="A11" s="26"/>
      <c r="B11" s="30"/>
      <c r="C11" s="6"/>
      <c r="D11" s="23"/>
      <c r="E11" s="23"/>
      <c r="F11" s="31"/>
      <c r="G11" s="23"/>
      <c r="H11" s="23"/>
    </row>
    <row r="12" spans="1:10">
      <c r="A12" s="26"/>
      <c r="B12" s="34" t="s">
        <v>330</v>
      </c>
      <c r="C12" s="441" t="s">
        <v>21</v>
      </c>
      <c r="D12" s="22"/>
      <c r="E12" s="22"/>
      <c r="F12" s="37"/>
      <c r="G12" s="22"/>
      <c r="H12" s="22"/>
    </row>
    <row r="13" spans="1:10" s="1" customFormat="1">
      <c r="A13" s="1160"/>
      <c r="B13" s="115"/>
      <c r="C13" s="662"/>
      <c r="D13" s="114"/>
      <c r="E13" s="114"/>
      <c r="F13" s="114"/>
      <c r="G13" s="114"/>
      <c r="H13" s="114"/>
    </row>
    <row r="14" spans="1:10" s="1" customFormat="1" ht="13.95" customHeight="1" thickBot="1">
      <c r="A14" s="38"/>
      <c r="B14" s="1292" t="s">
        <v>89</v>
      </c>
      <c r="C14" s="1292"/>
      <c r="D14" s="1292"/>
      <c r="E14" s="1292"/>
      <c r="F14" s="1292"/>
      <c r="G14" s="1292"/>
      <c r="H14" s="388"/>
    </row>
    <row r="15" spans="1:10" s="1" customFormat="1" ht="14.4" thickTop="1" thickBot="1">
      <c r="A15" s="38"/>
      <c r="B15" s="203"/>
      <c r="C15" s="657" t="s">
        <v>22</v>
      </c>
      <c r="D15" s="203"/>
      <c r="E15" s="203"/>
      <c r="F15" s="203"/>
      <c r="G15" s="39" t="s">
        <v>101</v>
      </c>
      <c r="H15" s="25"/>
    </row>
    <row r="16" spans="1:10" ht="13.8" thickTop="1">
      <c r="C16" s="119" t="s">
        <v>9</v>
      </c>
    </row>
    <row r="17" spans="1:8">
      <c r="A17" s="117"/>
      <c r="B17" s="118">
        <v>4059</v>
      </c>
      <c r="C17" s="119" t="s">
        <v>139</v>
      </c>
    </row>
    <row r="18" spans="1:8">
      <c r="A18" s="117"/>
      <c r="B18" s="868">
        <v>1</v>
      </c>
      <c r="C18" s="124" t="s">
        <v>136</v>
      </c>
    </row>
    <row r="19" spans="1:8">
      <c r="A19" s="117"/>
      <c r="B19" s="193">
        <v>1.0509999999999999</v>
      </c>
      <c r="C19" s="123" t="s">
        <v>36</v>
      </c>
    </row>
    <row r="20" spans="1:8">
      <c r="A20" s="117"/>
      <c r="B20" s="869">
        <v>3</v>
      </c>
      <c r="C20" s="124" t="s">
        <v>137</v>
      </c>
    </row>
    <row r="21" spans="1:8">
      <c r="A21" s="117"/>
      <c r="B21" s="115">
        <v>45</v>
      </c>
      <c r="C21" s="121" t="s">
        <v>10</v>
      </c>
    </row>
    <row r="22" spans="1:8">
      <c r="A22" s="117"/>
      <c r="B22" s="115" t="s">
        <v>451</v>
      </c>
      <c r="C22" s="121" t="s">
        <v>452</v>
      </c>
      <c r="D22" s="841"/>
      <c r="E22" s="841">
        <v>7921</v>
      </c>
      <c r="F22" s="843">
        <v>0</v>
      </c>
      <c r="G22" s="841">
        <f>SUM(E22:F22)</f>
        <v>7921</v>
      </c>
      <c r="H22" s="190" t="s">
        <v>165</v>
      </c>
    </row>
    <row r="23" spans="1:8">
      <c r="A23" s="898" t="s">
        <v>43</v>
      </c>
      <c r="B23" s="122">
        <v>45</v>
      </c>
      <c r="C23" s="656" t="s">
        <v>10</v>
      </c>
      <c r="D23" s="841"/>
      <c r="E23" s="841">
        <f>E22</f>
        <v>7921</v>
      </c>
      <c r="F23" s="843">
        <f t="shared" ref="F23:G24" si="0">F22</f>
        <v>0</v>
      </c>
      <c r="G23" s="841">
        <f t="shared" si="0"/>
        <v>7921</v>
      </c>
    </row>
    <row r="24" spans="1:8">
      <c r="A24" s="898" t="s">
        <v>43</v>
      </c>
      <c r="B24" s="869">
        <v>3</v>
      </c>
      <c r="C24" s="124" t="s">
        <v>137</v>
      </c>
      <c r="D24" s="841"/>
      <c r="E24" s="841">
        <f>E23</f>
        <v>7921</v>
      </c>
      <c r="F24" s="843">
        <f t="shared" si="0"/>
        <v>0</v>
      </c>
      <c r="G24" s="841">
        <f t="shared" si="0"/>
        <v>7921</v>
      </c>
    </row>
    <row r="25" spans="1:8">
      <c r="A25" s="898"/>
      <c r="B25" s="869"/>
      <c r="C25" s="124"/>
      <c r="D25" s="192"/>
      <c r="E25" s="192"/>
      <c r="F25" s="911"/>
      <c r="G25" s="192"/>
    </row>
    <row r="26" spans="1:8" ht="26.4">
      <c r="A26" s="898"/>
      <c r="B26" s="122">
        <v>31</v>
      </c>
      <c r="C26" s="656" t="s">
        <v>516</v>
      </c>
      <c r="D26" s="192"/>
      <c r="E26" s="192"/>
      <c r="F26" s="911"/>
      <c r="G26" s="192"/>
    </row>
    <row r="27" spans="1:8" ht="26.4">
      <c r="A27" s="898"/>
      <c r="B27" s="122" t="s">
        <v>517</v>
      </c>
      <c r="C27" s="656" t="s">
        <v>518</v>
      </c>
      <c r="D27" s="841"/>
      <c r="E27" s="841">
        <v>6000</v>
      </c>
      <c r="F27" s="843">
        <v>0</v>
      </c>
      <c r="G27" s="841">
        <f>SUM(E27:F27)</f>
        <v>6000</v>
      </c>
    </row>
    <row r="28" spans="1:8" ht="26.4">
      <c r="A28" s="898" t="s">
        <v>43</v>
      </c>
      <c r="B28" s="122">
        <v>31</v>
      </c>
      <c r="C28" s="656" t="s">
        <v>516</v>
      </c>
      <c r="D28" s="695"/>
      <c r="E28" s="695">
        <f>E27</f>
        <v>6000</v>
      </c>
      <c r="F28" s="844">
        <f t="shared" ref="F28:G28" si="1">F27</f>
        <v>0</v>
      </c>
      <c r="G28" s="695">
        <f t="shared" si="1"/>
        <v>6000</v>
      </c>
    </row>
    <row r="29" spans="1:8">
      <c r="A29" s="898" t="s">
        <v>43</v>
      </c>
      <c r="B29" s="193">
        <v>1.0509999999999999</v>
      </c>
      <c r="C29" s="123" t="s">
        <v>36</v>
      </c>
      <c r="D29" s="841"/>
      <c r="E29" s="841">
        <f>E24+E28</f>
        <v>13921</v>
      </c>
      <c r="F29" s="843">
        <f t="shared" ref="F29:G29" si="2">F24+F28</f>
        <v>0</v>
      </c>
      <c r="G29" s="841">
        <f t="shared" si="2"/>
        <v>13921</v>
      </c>
    </row>
    <row r="30" spans="1:8">
      <c r="A30" s="898" t="s">
        <v>43</v>
      </c>
      <c r="B30" s="868">
        <v>1</v>
      </c>
      <c r="C30" s="124" t="s">
        <v>136</v>
      </c>
      <c r="D30" s="841"/>
      <c r="E30" s="841">
        <f>E29</f>
        <v>13921</v>
      </c>
      <c r="F30" s="843">
        <f t="shared" ref="F30:G30" si="3">F29</f>
        <v>0</v>
      </c>
      <c r="G30" s="841">
        <f t="shared" si="3"/>
        <v>13921</v>
      </c>
    </row>
    <row r="31" spans="1:8">
      <c r="A31" s="117"/>
      <c r="B31" s="118"/>
      <c r="C31" s="119"/>
    </row>
    <row r="32" spans="1:8">
      <c r="A32" s="898"/>
      <c r="B32" s="122">
        <v>60</v>
      </c>
      <c r="C32" s="121" t="s">
        <v>37</v>
      </c>
    </row>
    <row r="33" spans="1:8">
      <c r="B33" s="118">
        <v>60.051000000000002</v>
      </c>
      <c r="C33" s="119" t="s">
        <v>36</v>
      </c>
    </row>
    <row r="34" spans="1:8">
      <c r="B34" s="191">
        <v>3</v>
      </c>
      <c r="C34" s="120" t="s">
        <v>137</v>
      </c>
    </row>
    <row r="35" spans="1:8">
      <c r="A35" s="898"/>
      <c r="B35" s="122">
        <v>45</v>
      </c>
      <c r="C35" s="656" t="s">
        <v>10</v>
      </c>
    </row>
    <row r="36" spans="1:8">
      <c r="A36" s="898"/>
      <c r="B36" s="122" t="s">
        <v>140</v>
      </c>
      <c r="C36" s="656" t="s">
        <v>37</v>
      </c>
      <c r="E36" s="190">
        <f>9000+3000</f>
        <v>12000</v>
      </c>
      <c r="F36" s="842">
        <v>0</v>
      </c>
      <c r="G36" s="190">
        <f>SUM(E36:F36)</f>
        <v>12000</v>
      </c>
      <c r="H36" s="550" t="s">
        <v>166</v>
      </c>
    </row>
    <row r="37" spans="1:8" ht="26.4">
      <c r="A37" s="122" t="s">
        <v>168</v>
      </c>
      <c r="B37" s="122" t="s">
        <v>431</v>
      </c>
      <c r="C37" s="656" t="s">
        <v>433</v>
      </c>
      <c r="D37" s="841"/>
      <c r="E37" s="841">
        <v>1000</v>
      </c>
      <c r="F37" s="843">
        <v>0</v>
      </c>
      <c r="G37" s="841">
        <f>SUM(E37:F37)</f>
        <v>1000</v>
      </c>
      <c r="H37" s="550" t="s">
        <v>165</v>
      </c>
    </row>
    <row r="38" spans="1:8">
      <c r="A38" s="898"/>
      <c r="B38" s="122">
        <v>45</v>
      </c>
      <c r="C38" s="656" t="s">
        <v>10</v>
      </c>
      <c r="D38" s="841"/>
      <c r="E38" s="841">
        <f>SUM(E36:E37)</f>
        <v>13000</v>
      </c>
      <c r="F38" s="843">
        <f t="shared" ref="F38:G38" si="4">SUM(F36:F37)</f>
        <v>0</v>
      </c>
      <c r="G38" s="841">
        <f t="shared" si="4"/>
        <v>13000</v>
      </c>
    </row>
    <row r="39" spans="1:8">
      <c r="A39" s="898"/>
      <c r="B39" s="194" t="s">
        <v>35</v>
      </c>
      <c r="C39" s="656" t="s">
        <v>137</v>
      </c>
      <c r="D39" s="841"/>
      <c r="E39" s="841">
        <f>E38</f>
        <v>13000</v>
      </c>
      <c r="F39" s="843">
        <f>F38</f>
        <v>0</v>
      </c>
      <c r="G39" s="841">
        <f>G38</f>
        <v>13000</v>
      </c>
    </row>
    <row r="40" spans="1:8">
      <c r="A40" s="898"/>
      <c r="B40" s="125">
        <v>60.051000000000002</v>
      </c>
      <c r="C40" s="126" t="s">
        <v>36</v>
      </c>
      <c r="D40" s="841"/>
      <c r="E40" s="841">
        <f t="shared" ref="E40:G41" si="5">E39</f>
        <v>13000</v>
      </c>
      <c r="F40" s="843">
        <f>F39</f>
        <v>0</v>
      </c>
      <c r="G40" s="841">
        <f t="shared" si="5"/>
        <v>13000</v>
      </c>
    </row>
    <row r="41" spans="1:8">
      <c r="A41" s="898"/>
      <c r="B41" s="122">
        <v>60</v>
      </c>
      <c r="C41" s="656" t="s">
        <v>37</v>
      </c>
      <c r="D41" s="841"/>
      <c r="E41" s="841">
        <f t="shared" si="5"/>
        <v>13000</v>
      </c>
      <c r="F41" s="843">
        <f>F40</f>
        <v>0</v>
      </c>
      <c r="G41" s="841">
        <f t="shared" si="5"/>
        <v>13000</v>
      </c>
    </row>
    <row r="42" spans="1:8">
      <c r="A42" s="898"/>
      <c r="B42" s="125">
        <v>4059</v>
      </c>
      <c r="C42" s="126" t="s">
        <v>139</v>
      </c>
      <c r="D42" s="841"/>
      <c r="E42" s="841">
        <f>E41+E30</f>
        <v>26921</v>
      </c>
      <c r="F42" s="843">
        <f t="shared" ref="F42:G42" si="6">F41+F30</f>
        <v>0</v>
      </c>
      <c r="G42" s="841">
        <f t="shared" si="6"/>
        <v>26921</v>
      </c>
      <c r="H42" s="192"/>
    </row>
    <row r="43" spans="1:8">
      <c r="A43" s="696"/>
      <c r="B43" s="127"/>
      <c r="C43" s="128" t="s">
        <v>9</v>
      </c>
      <c r="D43" s="695"/>
      <c r="E43" s="695">
        <f>E42</f>
        <v>26921</v>
      </c>
      <c r="F43" s="844">
        <f t="shared" ref="F43:G44" si="7">F42</f>
        <v>0</v>
      </c>
      <c r="G43" s="695">
        <f t="shared" si="7"/>
        <v>26921</v>
      </c>
      <c r="H43" s="192"/>
    </row>
    <row r="44" spans="1:8">
      <c r="A44" s="696"/>
      <c r="B44" s="127"/>
      <c r="C44" s="128" t="s">
        <v>44</v>
      </c>
      <c r="D44" s="695"/>
      <c r="E44" s="695">
        <f>E43</f>
        <v>26921</v>
      </c>
      <c r="F44" s="844">
        <f t="shared" si="7"/>
        <v>0</v>
      </c>
      <c r="G44" s="695">
        <f t="shared" si="7"/>
        <v>26921</v>
      </c>
      <c r="H44" s="192"/>
    </row>
    <row r="45" spans="1:8">
      <c r="A45" s="115" t="s">
        <v>168</v>
      </c>
      <c r="B45" s="1296" t="s">
        <v>430</v>
      </c>
      <c r="C45" s="1296"/>
      <c r="H45" s="192"/>
    </row>
    <row r="46" spans="1:8" ht="13.2" customHeight="1">
      <c r="A46" s="129" t="s">
        <v>425</v>
      </c>
      <c r="B46" s="190"/>
      <c r="C46" s="27"/>
      <c r="D46" s="27"/>
      <c r="E46" s="27"/>
      <c r="F46" s="27"/>
    </row>
    <row r="47" spans="1:8">
      <c r="A47" s="1156" t="s">
        <v>165</v>
      </c>
      <c r="B47" s="129" t="s">
        <v>432</v>
      </c>
      <c r="C47" s="129"/>
      <c r="D47" s="1151"/>
      <c r="E47" s="1151"/>
      <c r="F47" s="1151"/>
    </row>
    <row r="48" spans="1:8" ht="27.6" customHeight="1">
      <c r="A48" s="1156" t="s">
        <v>166</v>
      </c>
      <c r="B48" s="1295" t="s">
        <v>594</v>
      </c>
      <c r="C48" s="1295"/>
      <c r="D48" s="1295"/>
      <c r="E48" s="1295"/>
      <c r="F48" s="1295"/>
      <c r="G48" s="1295"/>
    </row>
    <row r="49" spans="1:7">
      <c r="A49" s="190"/>
      <c r="B49" s="190"/>
      <c r="C49" s="129"/>
      <c r="D49" s="1151"/>
      <c r="E49" s="1151"/>
      <c r="F49" s="1151"/>
    </row>
    <row r="50" spans="1:7">
      <c r="C50" s="993"/>
      <c r="D50" s="192"/>
      <c r="E50" s="192"/>
      <c r="F50" s="192"/>
      <c r="G50" s="192"/>
    </row>
    <row r="51" spans="1:7">
      <c r="C51" s="993"/>
      <c r="D51" s="991"/>
      <c r="E51" s="382"/>
      <c r="F51" s="991"/>
      <c r="G51" s="382"/>
    </row>
    <row r="52" spans="1:7">
      <c r="C52" s="993"/>
      <c r="D52" s="110"/>
      <c r="E52" s="545"/>
      <c r="F52" s="545"/>
      <c r="G52" s="544"/>
    </row>
    <row r="53" spans="1:7">
      <c r="C53" s="993"/>
      <c r="D53" s="192"/>
      <c r="E53" s="192"/>
      <c r="F53" s="192"/>
      <c r="G53" s="192"/>
    </row>
    <row r="54" spans="1:7">
      <c r="C54" s="993"/>
      <c r="D54" s="192"/>
      <c r="E54" s="192"/>
      <c r="F54" s="192"/>
      <c r="G54" s="192"/>
    </row>
  </sheetData>
  <autoFilter ref="A15:J15">
    <filterColumn colId="7"/>
  </autoFilter>
  <customSheetViews>
    <customSheetView guid="{C5F44875-2256-4473-BD8B-FE5F322CC657}" showPageBreaks="1" printArea="1" showAutoFilter="1" view="pageBreakPreview">
      <selection activeCell="G9" sqref="G9"/>
      <pageMargins left="0.78740157480314965" right="0.78740157480314965" top="0.78740157480314965" bottom="4.1338582677165361" header="0.51181102362204722" footer="3.5433070866141736"/>
      <printOptions horizontalCentered="1"/>
      <pageSetup paperSize="9" scale="93" firstPageNumber="3" fitToHeight="0" orientation="portrait" blackAndWhite="1" useFirstPageNumber="1" r:id="rId1"/>
      <headerFooter alignWithMargins="0">
        <oddHeader xml:space="preserve">&amp;C   </oddHeader>
        <oddFooter>&amp;C&amp;"Times New Roman,Bold"&amp;P</oddFooter>
      </headerFooter>
      <autoFilter ref="A15:AA28">
        <filterColumn colId="7"/>
      </autoFilter>
    </customSheetView>
    <customSheetView guid="{A48B2B02-857B-4E03-8EC3-B83BCD408191}" showPageBreaks="1" printArea="1" showAutoFilter="1" view="pageBreakPreview">
      <selection activeCell="C13" sqref="C13"/>
      <pageMargins left="0.78740157480314965" right="0.78740157480314965" top="0.78740157480314965" bottom="4.1338582677165361" header="0.51181102362204722" footer="3.5433070866141736"/>
      <printOptions horizontalCentered="1"/>
      <pageSetup paperSize="9" scale="93" firstPageNumber="3" fitToHeight="0" orientation="portrait" blackAndWhite="1" useFirstPageNumber="1" r:id="rId2"/>
      <headerFooter alignWithMargins="0">
        <oddHeader xml:space="preserve">&amp;C   </oddHeader>
        <oddFooter>&amp;C&amp;"Times New Roman,Bold"&amp;P</oddFooter>
      </headerFooter>
      <autoFilter ref="A15:AA28">
        <filterColumn colId="7"/>
      </autoFilter>
    </customSheetView>
  </customSheetViews>
  <mergeCells count="7">
    <mergeCell ref="B48:G48"/>
    <mergeCell ref="B45:C45"/>
    <mergeCell ref="A1:G1"/>
    <mergeCell ref="A2:G2"/>
    <mergeCell ref="B4:G4"/>
    <mergeCell ref="B14:G14"/>
    <mergeCell ref="A3:G3"/>
  </mergeCells>
  <printOptions horizontalCentered="1"/>
  <pageMargins left="0.6692913385826772" right="0.6692913385826772" top="0.78740157480314965" bottom="3.7401574803149606" header="0.51181102362204722" footer="3.5433070866141736"/>
  <pageSetup paperSize="9" scale="90" firstPageNumber="4" fitToHeight="0" orientation="portrait" blackAndWhite="1" useFirstPageNumber="1" r:id="rId3"/>
  <headerFooter alignWithMargins="0">
    <oddHeader xml:space="preserve">&amp;C   </oddHeader>
    <oddFooter>&amp;C&amp;"Times New Roman,Bold"&amp;P</oddFooter>
  </headerFooter>
  <rowBreaks count="1" manualBreakCount="1">
    <brk id="37" max="7" man="1"/>
  </rowBreaks>
  <drawing r:id="rId4"/>
</worksheet>
</file>

<file path=xl/worksheets/sheet30.xml><?xml version="1.0" encoding="utf-8"?>
<worksheet xmlns="http://schemas.openxmlformats.org/spreadsheetml/2006/main" xmlns:r="http://schemas.openxmlformats.org/officeDocument/2006/relationships">
  <sheetPr syncVertical="1" syncRef="A1" transitionEvaluation="1">
    <tabColor rgb="FF00B050"/>
  </sheetPr>
  <dimension ref="A1:X93"/>
  <sheetViews>
    <sheetView view="pageBreakPreview" zoomScaleNormal="115" zoomScaleSheetLayoutView="100" workbookViewId="0">
      <selection activeCell="I1" sqref="I1:S1048576"/>
    </sheetView>
  </sheetViews>
  <sheetFormatPr defaultColWidth="8.88671875" defaultRowHeight="13.2"/>
  <cols>
    <col min="1" max="1" width="6.44140625" style="274" customWidth="1"/>
    <col min="2" max="2" width="8.109375" style="274" customWidth="1"/>
    <col min="3" max="3" width="38.6640625" style="276" customWidth="1"/>
    <col min="4" max="4" width="8.6640625" style="272" customWidth="1"/>
    <col min="5" max="5" width="9.44140625" style="8" customWidth="1"/>
    <col min="6" max="6" width="10" style="276" customWidth="1"/>
    <col min="7" max="7" width="9.6640625" style="276" customWidth="1"/>
    <col min="8" max="8" width="3.33203125" style="276" customWidth="1"/>
    <col min="9" max="11" width="5.6640625" style="270" customWidth="1"/>
    <col min="12" max="12" width="11.109375" style="270" customWidth="1"/>
    <col min="13" max="24" width="8.88671875" style="270"/>
    <col min="25" max="16384" width="8.88671875" style="276"/>
  </cols>
  <sheetData>
    <row r="1" spans="1:24" ht="13.5" customHeight="1">
      <c r="A1" s="1310" t="s">
        <v>677</v>
      </c>
      <c r="B1" s="1310"/>
      <c r="C1" s="1310"/>
      <c r="D1" s="1310"/>
      <c r="E1" s="1310"/>
      <c r="F1" s="1310"/>
      <c r="G1" s="1310"/>
      <c r="H1" s="1169"/>
      <c r="I1" s="276"/>
      <c r="J1" s="276"/>
      <c r="K1" s="276"/>
      <c r="L1" s="276"/>
      <c r="M1" s="276"/>
      <c r="N1" s="276"/>
      <c r="O1" s="276"/>
      <c r="P1" s="276"/>
      <c r="Q1" s="276"/>
      <c r="R1" s="276"/>
      <c r="S1" s="276"/>
      <c r="T1" s="276"/>
      <c r="U1" s="276"/>
      <c r="V1" s="276"/>
      <c r="W1" s="276"/>
      <c r="X1" s="276"/>
    </row>
    <row r="2" spans="1:24" ht="13.5" customHeight="1">
      <c r="A2" s="1310" t="s">
        <v>678</v>
      </c>
      <c r="B2" s="1310"/>
      <c r="C2" s="1310"/>
      <c r="D2" s="1310"/>
      <c r="E2" s="1310"/>
      <c r="F2" s="1310"/>
      <c r="G2" s="1310"/>
      <c r="H2" s="1169"/>
      <c r="I2" s="276"/>
      <c r="J2" s="276"/>
      <c r="K2" s="276"/>
      <c r="L2" s="276"/>
      <c r="M2" s="276"/>
      <c r="N2" s="276"/>
      <c r="O2" s="276"/>
      <c r="P2" s="276"/>
      <c r="Q2" s="276"/>
      <c r="R2" s="276"/>
      <c r="S2" s="276"/>
      <c r="T2" s="276"/>
      <c r="U2" s="276"/>
      <c r="V2" s="276"/>
      <c r="W2" s="276"/>
      <c r="X2" s="276"/>
    </row>
    <row r="3" spans="1:24" ht="28.2" customHeight="1">
      <c r="A3" s="1294" t="s">
        <v>679</v>
      </c>
      <c r="B3" s="1294"/>
      <c r="C3" s="1294"/>
      <c r="D3" s="1294"/>
      <c r="E3" s="1294"/>
      <c r="F3" s="1294"/>
      <c r="G3" s="1294"/>
      <c r="H3" s="751"/>
      <c r="I3" s="276"/>
      <c r="J3" s="276"/>
      <c r="K3" s="276"/>
      <c r="L3" s="276"/>
      <c r="M3" s="276"/>
      <c r="N3" s="276"/>
      <c r="O3" s="276"/>
      <c r="P3" s="276"/>
      <c r="Q3" s="276"/>
      <c r="R3" s="276"/>
      <c r="S3" s="276"/>
      <c r="T3" s="276"/>
      <c r="U3" s="276"/>
      <c r="V3" s="276"/>
      <c r="W3" s="276"/>
      <c r="X3" s="276"/>
    </row>
    <row r="4" spans="1:24" ht="9" customHeight="1">
      <c r="A4" s="404"/>
      <c r="B4" s="405"/>
      <c r="C4" s="405"/>
      <c r="D4" s="405"/>
      <c r="E4" s="1154"/>
      <c r="F4" s="405"/>
      <c r="G4" s="405"/>
      <c r="H4" s="405"/>
      <c r="I4" s="276"/>
      <c r="J4" s="276"/>
      <c r="K4" s="276"/>
      <c r="L4" s="276"/>
      <c r="M4" s="276"/>
      <c r="N4" s="276"/>
      <c r="O4" s="276"/>
      <c r="P4" s="276"/>
      <c r="Q4" s="276"/>
      <c r="R4" s="276"/>
      <c r="S4" s="276"/>
      <c r="T4" s="276"/>
      <c r="U4" s="276"/>
      <c r="V4" s="276"/>
      <c r="W4" s="276"/>
      <c r="X4" s="276"/>
    </row>
    <row r="5" spans="1:24" ht="13.5" customHeight="1">
      <c r="A5" s="404"/>
      <c r="B5" s="283"/>
      <c r="C5" s="283"/>
      <c r="D5" s="406"/>
      <c r="E5" s="29" t="s">
        <v>3</v>
      </c>
      <c r="F5" s="407" t="s">
        <v>4</v>
      </c>
      <c r="G5" s="407" t="s">
        <v>101</v>
      </c>
      <c r="H5" s="295"/>
      <c r="I5" s="276"/>
      <c r="J5" s="276"/>
      <c r="K5" s="276"/>
      <c r="L5" s="276"/>
      <c r="M5" s="276"/>
      <c r="N5" s="276"/>
      <c r="O5" s="276"/>
      <c r="P5" s="276"/>
      <c r="Q5" s="276"/>
      <c r="R5" s="276"/>
      <c r="S5" s="276"/>
      <c r="T5" s="276"/>
      <c r="U5" s="276"/>
      <c r="V5" s="276"/>
      <c r="W5" s="276"/>
      <c r="X5" s="276"/>
    </row>
    <row r="6" spans="1:24" ht="13.5" customHeight="1">
      <c r="A6" s="404"/>
      <c r="B6" s="411" t="s">
        <v>331</v>
      </c>
      <c r="C6" s="283" t="s">
        <v>6</v>
      </c>
      <c r="D6" s="287" t="s">
        <v>44</v>
      </c>
      <c r="E6" s="24">
        <v>547944</v>
      </c>
      <c r="F6" s="294">
        <v>814377</v>
      </c>
      <c r="G6" s="294">
        <f>SUM(E6:F6)</f>
        <v>1362321</v>
      </c>
      <c r="H6" s="294"/>
      <c r="I6" s="276"/>
      <c r="J6" s="276"/>
      <c r="K6" s="276"/>
      <c r="L6" s="276"/>
      <c r="M6" s="276"/>
      <c r="N6" s="276"/>
      <c r="O6" s="276"/>
      <c r="P6" s="276"/>
      <c r="Q6" s="276"/>
      <c r="R6" s="276"/>
      <c r="S6" s="276"/>
      <c r="T6" s="276"/>
      <c r="U6" s="276"/>
      <c r="V6" s="276"/>
      <c r="W6" s="276"/>
      <c r="X6" s="276"/>
    </row>
    <row r="7" spans="1:24" ht="13.5" customHeight="1">
      <c r="A7" s="404"/>
      <c r="B7" s="411" t="s">
        <v>310</v>
      </c>
      <c r="C7" s="283" t="s">
        <v>316</v>
      </c>
      <c r="D7" s="287" t="s">
        <v>44</v>
      </c>
      <c r="E7" s="24">
        <v>223296</v>
      </c>
      <c r="F7" s="294">
        <v>121998</v>
      </c>
      <c r="G7" s="294">
        <f>SUM(E7:F7)</f>
        <v>345294</v>
      </c>
      <c r="H7" s="294"/>
      <c r="I7" s="276"/>
      <c r="J7" s="276"/>
      <c r="K7" s="276"/>
      <c r="L7" s="276"/>
      <c r="M7" s="276"/>
      <c r="N7" s="276"/>
      <c r="O7" s="276"/>
      <c r="P7" s="276"/>
      <c r="Q7" s="276"/>
      <c r="R7" s="276"/>
      <c r="S7" s="276"/>
      <c r="T7" s="276"/>
      <c r="U7" s="276"/>
      <c r="V7" s="276"/>
      <c r="W7" s="276"/>
      <c r="X7" s="276"/>
    </row>
    <row r="8" spans="1:24">
      <c r="A8" s="404"/>
      <c r="B8" s="411" t="s">
        <v>311</v>
      </c>
      <c r="C8" s="283" t="s">
        <v>402</v>
      </c>
      <c r="D8" s="287" t="s">
        <v>326</v>
      </c>
      <c r="E8" s="24">
        <v>1194644</v>
      </c>
      <c r="F8" s="294">
        <v>4930</v>
      </c>
      <c r="G8" s="294">
        <f>SUM(E8:F8)</f>
        <v>1199574</v>
      </c>
      <c r="H8" s="294"/>
      <c r="I8" s="276"/>
      <c r="J8" s="276"/>
      <c r="K8" s="276"/>
      <c r="L8" s="276"/>
      <c r="M8" s="276"/>
      <c r="N8" s="276"/>
      <c r="O8" s="276"/>
      <c r="P8" s="276"/>
      <c r="Q8" s="276"/>
      <c r="R8" s="276"/>
      <c r="S8" s="276"/>
      <c r="T8" s="276"/>
      <c r="U8" s="276"/>
      <c r="V8" s="276"/>
      <c r="W8" s="276"/>
      <c r="X8" s="276"/>
    </row>
    <row r="9" spans="1:24" ht="7.95" customHeight="1">
      <c r="A9" s="404"/>
      <c r="B9" s="411"/>
      <c r="C9" s="283"/>
      <c r="D9" s="287"/>
      <c r="E9" s="24"/>
      <c r="F9" s="294"/>
      <c r="G9" s="294"/>
      <c r="H9" s="294"/>
      <c r="I9" s="276"/>
      <c r="J9" s="276"/>
      <c r="K9" s="276"/>
      <c r="L9" s="276"/>
      <c r="M9" s="276"/>
      <c r="N9" s="276"/>
      <c r="O9" s="276"/>
      <c r="P9" s="276"/>
      <c r="Q9" s="276"/>
      <c r="R9" s="276"/>
      <c r="S9" s="276"/>
      <c r="T9" s="276"/>
      <c r="U9" s="276"/>
      <c r="V9" s="276"/>
      <c r="W9" s="276"/>
      <c r="X9" s="276"/>
    </row>
    <row r="10" spans="1:24" ht="13.5" customHeight="1">
      <c r="A10" s="404"/>
      <c r="B10" s="408" t="s">
        <v>330</v>
      </c>
      <c r="C10" s="409" t="s">
        <v>8</v>
      </c>
      <c r="D10" s="410"/>
      <c r="E10" s="25"/>
      <c r="F10" s="295"/>
      <c r="G10" s="294"/>
      <c r="H10" s="295"/>
      <c r="I10" s="276"/>
      <c r="J10" s="276"/>
      <c r="K10" s="276"/>
      <c r="L10" s="276"/>
      <c r="M10" s="276"/>
      <c r="N10" s="276"/>
      <c r="O10" s="276"/>
      <c r="P10" s="276"/>
      <c r="Q10" s="276"/>
      <c r="R10" s="276"/>
      <c r="S10" s="276"/>
      <c r="T10" s="276"/>
      <c r="U10" s="276"/>
      <c r="V10" s="276"/>
      <c r="W10" s="276"/>
      <c r="X10" s="276"/>
    </row>
    <row r="11" spans="1:24" ht="13.5" customHeight="1">
      <c r="A11" s="404"/>
      <c r="B11" s="411"/>
      <c r="C11" s="409" t="s">
        <v>97</v>
      </c>
      <c r="D11" s="410" t="s">
        <v>44</v>
      </c>
      <c r="E11" s="25">
        <f>G42</f>
        <v>11101</v>
      </c>
      <c r="F11" s="624">
        <f>G76</f>
        <v>18800</v>
      </c>
      <c r="G11" s="295">
        <f t="shared" ref="G11" si="0">SUM(E11:F11)</f>
        <v>29901</v>
      </c>
      <c r="H11" s="295"/>
      <c r="I11" s="276"/>
      <c r="J11" s="276"/>
      <c r="K11" s="276"/>
      <c r="L11" s="276"/>
      <c r="M11" s="276"/>
      <c r="N11" s="276"/>
      <c r="O11" s="276"/>
      <c r="P11" s="276"/>
      <c r="Q11" s="276"/>
      <c r="R11" s="276"/>
      <c r="S11" s="276"/>
      <c r="T11" s="276"/>
      <c r="U11" s="276"/>
      <c r="V11" s="276"/>
      <c r="W11" s="276"/>
      <c r="X11" s="276"/>
    </row>
    <row r="12" spans="1:24" ht="13.5" customHeight="1">
      <c r="A12" s="404"/>
      <c r="B12" s="411" t="s">
        <v>43</v>
      </c>
      <c r="C12" s="283" t="s">
        <v>312</v>
      </c>
      <c r="D12" s="412" t="s">
        <v>44</v>
      </c>
      <c r="E12" s="36">
        <f>SUM(E6:E11)</f>
        <v>1976985</v>
      </c>
      <c r="F12" s="413">
        <f>SUM(F6:F11)</f>
        <v>960105</v>
      </c>
      <c r="G12" s="413">
        <f>SUM(E12:F12)</f>
        <v>2937090</v>
      </c>
      <c r="H12" s="294"/>
      <c r="I12" s="276"/>
      <c r="J12" s="276"/>
      <c r="K12" s="276"/>
      <c r="L12" s="276"/>
      <c r="M12" s="276"/>
      <c r="N12" s="276"/>
      <c r="O12" s="276"/>
      <c r="P12" s="276"/>
      <c r="Q12" s="276"/>
      <c r="R12" s="276"/>
      <c r="S12" s="276"/>
      <c r="T12" s="276"/>
      <c r="U12" s="276"/>
      <c r="V12" s="276"/>
      <c r="W12" s="276"/>
      <c r="X12" s="276"/>
    </row>
    <row r="13" spans="1:24" ht="13.5" customHeight="1">
      <c r="A13" s="404"/>
      <c r="B13" s="408"/>
      <c r="C13" s="283"/>
      <c r="D13" s="293"/>
      <c r="E13" s="23"/>
      <c r="F13" s="287"/>
      <c r="G13" s="293"/>
      <c r="H13" s="293"/>
      <c r="I13" s="276"/>
      <c r="J13" s="276"/>
      <c r="K13" s="276"/>
      <c r="L13" s="276"/>
      <c r="M13" s="276"/>
      <c r="N13" s="276"/>
      <c r="O13" s="276"/>
      <c r="P13" s="276"/>
      <c r="Q13" s="276"/>
      <c r="R13" s="276"/>
      <c r="S13" s="276"/>
      <c r="T13" s="276"/>
      <c r="U13" s="276"/>
      <c r="V13" s="276"/>
      <c r="W13" s="276"/>
      <c r="X13" s="276"/>
    </row>
    <row r="14" spans="1:24" ht="13.5" customHeight="1">
      <c r="A14" s="404"/>
      <c r="B14" s="411" t="s">
        <v>397</v>
      </c>
      <c r="C14" s="283" t="s">
        <v>21</v>
      </c>
      <c r="D14" s="283"/>
      <c r="E14" s="22"/>
      <c r="F14" s="414"/>
      <c r="G14" s="283"/>
      <c r="H14" s="283"/>
    </row>
    <row r="15" spans="1:24" ht="13.5" customHeight="1">
      <c r="A15" s="404"/>
      <c r="B15" s="408"/>
      <c r="C15" s="283"/>
      <c r="D15" s="283"/>
      <c r="E15" s="22"/>
      <c r="F15" s="414"/>
      <c r="G15" s="283"/>
      <c r="H15" s="283"/>
    </row>
    <row r="16" spans="1:24" s="219" customFormat="1">
      <c r="A16" s="1214"/>
      <c r="B16" s="1215"/>
      <c r="C16" s="1215"/>
      <c r="D16" s="1215"/>
      <c r="E16" s="1183"/>
      <c r="F16" s="1215"/>
      <c r="G16" s="1215" t="s">
        <v>89</v>
      </c>
      <c r="H16" s="415"/>
    </row>
    <row r="17" spans="1:24" s="1256" customFormat="1" ht="12.75" customHeight="1" thickBot="1">
      <c r="A17" s="1252"/>
      <c r="B17" s="1253"/>
      <c r="C17" s="1253" t="s">
        <v>22</v>
      </c>
      <c r="D17" s="1253"/>
      <c r="E17" s="1184" t="s">
        <v>45</v>
      </c>
      <c r="F17" s="1253" t="s">
        <v>103</v>
      </c>
      <c r="G17" s="1254" t="s">
        <v>101</v>
      </c>
      <c r="H17" s="1255"/>
    </row>
    <row r="18" spans="1:24" s="219" customFormat="1" ht="24" hidden="1" customHeight="1" thickTop="1">
      <c r="A18" s="220"/>
      <c r="B18" s="1185"/>
      <c r="C18" s="218"/>
      <c r="D18" s="222"/>
      <c r="E18" s="3"/>
      <c r="F18" s="222"/>
      <c r="G18" s="222"/>
      <c r="H18" s="222"/>
      <c r="I18" s="508"/>
      <c r="J18" s="508"/>
      <c r="K18" s="509"/>
    </row>
    <row r="19" spans="1:24" ht="15" customHeight="1" thickTop="1">
      <c r="A19" s="1186"/>
      <c r="B19" s="1186"/>
      <c r="C19" s="539" t="s">
        <v>47</v>
      </c>
      <c r="D19" s="1187"/>
      <c r="E19" s="238"/>
      <c r="F19" s="1188"/>
      <c r="G19" s="1187"/>
      <c r="H19" s="1187"/>
      <c r="S19" s="276"/>
      <c r="T19" s="276"/>
      <c r="U19" s="276"/>
      <c r="V19" s="276"/>
      <c r="W19" s="276"/>
      <c r="X19" s="276"/>
    </row>
    <row r="20" spans="1:24" ht="15" customHeight="1">
      <c r="A20" s="1189" t="s">
        <v>48</v>
      </c>
      <c r="B20" s="1190">
        <v>2059</v>
      </c>
      <c r="C20" s="123" t="s">
        <v>108</v>
      </c>
      <c r="D20" s="279"/>
      <c r="E20" s="49"/>
      <c r="F20" s="49"/>
      <c r="G20" s="49"/>
    </row>
    <row r="21" spans="1:24">
      <c r="A21" s="138"/>
      <c r="B21" s="138">
        <v>80</v>
      </c>
      <c r="C21" s="124" t="s">
        <v>34</v>
      </c>
      <c r="D21" s="279"/>
      <c r="E21" s="49"/>
      <c r="F21" s="271"/>
      <c r="G21" s="271"/>
    </row>
    <row r="22" spans="1:24">
      <c r="A22" s="138"/>
      <c r="B22" s="1191">
        <v>80.052999999999997</v>
      </c>
      <c r="C22" s="123" t="s">
        <v>105</v>
      </c>
    </row>
    <row r="23" spans="1:24">
      <c r="A23" s="138"/>
      <c r="B23" s="1192">
        <v>60</v>
      </c>
      <c r="C23" s="124" t="s">
        <v>300</v>
      </c>
    </row>
    <row r="24" spans="1:24" ht="26.4">
      <c r="A24" s="138"/>
      <c r="B24" s="1192">
        <v>65</v>
      </c>
      <c r="C24" s="124" t="s">
        <v>680</v>
      </c>
    </row>
    <row r="25" spans="1:24" ht="15" customHeight="1">
      <c r="A25" s="138"/>
      <c r="B25" s="482" t="s">
        <v>681</v>
      </c>
      <c r="C25" s="124" t="s">
        <v>211</v>
      </c>
      <c r="D25" s="1257"/>
      <c r="E25" s="601">
        <v>7380</v>
      </c>
      <c r="F25" s="870">
        <v>0</v>
      </c>
      <c r="G25" s="1258">
        <f>SUM(E25:F25)</f>
        <v>7380</v>
      </c>
      <c r="H25" s="276" t="s">
        <v>165</v>
      </c>
    </row>
    <row r="26" spans="1:24" ht="29.4" customHeight="1">
      <c r="A26" s="138" t="s">
        <v>43</v>
      </c>
      <c r="B26" s="1192">
        <v>65</v>
      </c>
      <c r="C26" s="124" t="s">
        <v>680</v>
      </c>
      <c r="D26" s="1257"/>
      <c r="E26" s="601">
        <f t="shared" ref="E26:G26" si="1">E25</f>
        <v>7380</v>
      </c>
      <c r="F26" s="870">
        <f t="shared" si="1"/>
        <v>0</v>
      </c>
      <c r="G26" s="1258">
        <f t="shared" si="1"/>
        <v>7380</v>
      </c>
    </row>
    <row r="27" spans="1:24" ht="15" customHeight="1">
      <c r="A27" s="138" t="s">
        <v>43</v>
      </c>
      <c r="B27" s="1192">
        <v>60</v>
      </c>
      <c r="C27" s="124" t="s">
        <v>300</v>
      </c>
      <c r="D27" s="1259"/>
      <c r="E27" s="584">
        <f>E25</f>
        <v>7380</v>
      </c>
      <c r="F27" s="849">
        <f t="shared" ref="F27:G27" si="2">F25</f>
        <v>0</v>
      </c>
      <c r="G27" s="584">
        <f t="shared" si="2"/>
        <v>7380</v>
      </c>
    </row>
    <row r="28" spans="1:24">
      <c r="A28" s="1189" t="s">
        <v>43</v>
      </c>
      <c r="B28" s="1191">
        <v>80.052999999999997</v>
      </c>
      <c r="C28" s="123" t="s">
        <v>105</v>
      </c>
      <c r="D28" s="1257"/>
      <c r="E28" s="601">
        <f>E27</f>
        <v>7380</v>
      </c>
      <c r="F28" s="654">
        <f t="shared" ref="F28:G29" si="3">F27</f>
        <v>0</v>
      </c>
      <c r="G28" s="601">
        <f t="shared" si="3"/>
        <v>7380</v>
      </c>
    </row>
    <row r="29" spans="1:24">
      <c r="A29" s="1189" t="s">
        <v>43</v>
      </c>
      <c r="B29" s="1193">
        <v>2059</v>
      </c>
      <c r="C29" s="309" t="s">
        <v>108</v>
      </c>
      <c r="D29" s="1257"/>
      <c r="E29" s="601">
        <f t="shared" ref="E29" si="4">E28</f>
        <v>7380</v>
      </c>
      <c r="F29" s="654">
        <f t="shared" si="3"/>
        <v>0</v>
      </c>
      <c r="G29" s="601">
        <f t="shared" si="3"/>
        <v>7380</v>
      </c>
    </row>
    <row r="30" spans="1:24">
      <c r="A30" s="1189"/>
      <c r="B30" s="1193"/>
      <c r="C30" s="311"/>
    </row>
    <row r="31" spans="1:24">
      <c r="A31" s="1189" t="s">
        <v>48</v>
      </c>
      <c r="B31" s="1193">
        <v>2217</v>
      </c>
      <c r="C31" s="309" t="s">
        <v>682</v>
      </c>
    </row>
    <row r="32" spans="1:24">
      <c r="A32" s="1189"/>
      <c r="B32" s="1194">
        <v>5</v>
      </c>
      <c r="C32" s="311" t="s">
        <v>683</v>
      </c>
    </row>
    <row r="33" spans="1:8">
      <c r="A33" s="1189"/>
      <c r="B33" s="1195">
        <v>5.8</v>
      </c>
      <c r="C33" s="309" t="s">
        <v>15</v>
      </c>
    </row>
    <row r="34" spans="1:8" ht="26.4">
      <c r="A34" s="1189"/>
      <c r="B34" s="1196">
        <v>82</v>
      </c>
      <c r="C34" s="1197" t="s">
        <v>684</v>
      </c>
    </row>
    <row r="35" spans="1:8">
      <c r="A35" s="1189"/>
      <c r="B35" s="1196">
        <v>23</v>
      </c>
      <c r="C35" s="1197" t="s">
        <v>685</v>
      </c>
    </row>
    <row r="36" spans="1:8">
      <c r="A36" s="1189"/>
      <c r="B36" s="1196" t="s">
        <v>686</v>
      </c>
      <c r="C36" s="1197" t="s">
        <v>687</v>
      </c>
      <c r="D36" s="1257"/>
      <c r="E36" s="601">
        <v>3721</v>
      </c>
      <c r="F36" s="870">
        <v>0</v>
      </c>
      <c r="G36" s="1258">
        <f>SUM(E36:F36)</f>
        <v>3721</v>
      </c>
      <c r="H36" s="276" t="s">
        <v>166</v>
      </c>
    </row>
    <row r="37" spans="1:8">
      <c r="A37" s="1189" t="s">
        <v>43</v>
      </c>
      <c r="B37" s="1196">
        <v>23</v>
      </c>
      <c r="C37" s="1197" t="s">
        <v>685</v>
      </c>
      <c r="D37" s="1257"/>
      <c r="E37" s="601">
        <f>SUM(E36:E36)</f>
        <v>3721</v>
      </c>
      <c r="F37" s="870">
        <f>SUM(F36:F36)</f>
        <v>0</v>
      </c>
      <c r="G37" s="1258">
        <f>SUM(G36:G36)</f>
        <v>3721</v>
      </c>
    </row>
    <row r="38" spans="1:8" ht="26.4">
      <c r="A38" s="1189" t="s">
        <v>43</v>
      </c>
      <c r="B38" s="1196">
        <v>82</v>
      </c>
      <c r="C38" s="1197" t="s">
        <v>684</v>
      </c>
      <c r="D38" s="1257"/>
      <c r="E38" s="601">
        <f>E37</f>
        <v>3721</v>
      </c>
      <c r="F38" s="654">
        <f t="shared" ref="F38:G41" si="5">F37</f>
        <v>0</v>
      </c>
      <c r="G38" s="601">
        <f t="shared" si="5"/>
        <v>3721</v>
      </c>
    </row>
    <row r="39" spans="1:8">
      <c r="A39" s="1189" t="s">
        <v>43</v>
      </c>
      <c r="B39" s="1195">
        <v>5.8</v>
      </c>
      <c r="C39" s="309" t="s">
        <v>15</v>
      </c>
      <c r="D39" s="1257"/>
      <c r="E39" s="601">
        <f>E38</f>
        <v>3721</v>
      </c>
      <c r="F39" s="654">
        <f t="shared" si="5"/>
        <v>0</v>
      </c>
      <c r="G39" s="601">
        <f t="shared" si="5"/>
        <v>3721</v>
      </c>
    </row>
    <row r="40" spans="1:8">
      <c r="A40" s="1189" t="s">
        <v>43</v>
      </c>
      <c r="B40" s="1194">
        <v>5</v>
      </c>
      <c r="C40" s="311" t="s">
        <v>683</v>
      </c>
      <c r="D40" s="1257"/>
      <c r="E40" s="601">
        <f>E39</f>
        <v>3721</v>
      </c>
      <c r="F40" s="654">
        <f t="shared" si="5"/>
        <v>0</v>
      </c>
      <c r="G40" s="601">
        <f t="shared" si="5"/>
        <v>3721</v>
      </c>
    </row>
    <row r="41" spans="1:8">
      <c r="A41" s="1189" t="s">
        <v>43</v>
      </c>
      <c r="B41" s="1193">
        <v>2217</v>
      </c>
      <c r="C41" s="309" t="s">
        <v>682</v>
      </c>
      <c r="D41" s="1257"/>
      <c r="E41" s="584">
        <f>E40</f>
        <v>3721</v>
      </c>
      <c r="F41" s="849">
        <f t="shared" si="5"/>
        <v>0</v>
      </c>
      <c r="G41" s="584">
        <f t="shared" si="5"/>
        <v>3721</v>
      </c>
    </row>
    <row r="42" spans="1:8">
      <c r="A42" s="1198" t="s">
        <v>43</v>
      </c>
      <c r="B42" s="1199"/>
      <c r="C42" s="582" t="s">
        <v>47</v>
      </c>
      <c r="D42" s="1257"/>
      <c r="E42" s="584">
        <f>E41+E29</f>
        <v>11101</v>
      </c>
      <c r="F42" s="849">
        <f t="shared" ref="F42:G42" si="6">F41+F29</f>
        <v>0</v>
      </c>
      <c r="G42" s="584">
        <f t="shared" si="6"/>
        <v>11101</v>
      </c>
    </row>
    <row r="43" spans="1:8">
      <c r="A43" s="1189"/>
      <c r="B43" s="1189"/>
      <c r="C43" s="309" t="s">
        <v>9</v>
      </c>
    </row>
    <row r="44" spans="1:8">
      <c r="A44" s="1189" t="s">
        <v>48</v>
      </c>
      <c r="B44" s="1193">
        <v>4217</v>
      </c>
      <c r="C44" s="309" t="s">
        <v>688</v>
      </c>
    </row>
    <row r="45" spans="1:8" ht="26.4">
      <c r="A45" s="1189"/>
      <c r="B45" s="1194">
        <v>3</v>
      </c>
      <c r="C45" s="311" t="s">
        <v>689</v>
      </c>
    </row>
    <row r="46" spans="1:8">
      <c r="A46" s="1189"/>
      <c r="B46" s="1195">
        <v>3.0510000000000002</v>
      </c>
      <c r="C46" s="309" t="s">
        <v>36</v>
      </c>
    </row>
    <row r="47" spans="1:8">
      <c r="A47" s="1189"/>
      <c r="B47" s="1194">
        <v>60</v>
      </c>
      <c r="C47" s="311" t="s">
        <v>690</v>
      </c>
    </row>
    <row r="48" spans="1:8">
      <c r="A48" s="1189"/>
      <c r="B48" s="1196">
        <v>45</v>
      </c>
      <c r="C48" s="311" t="s">
        <v>10</v>
      </c>
    </row>
    <row r="49" spans="1:24" s="280" customFormat="1">
      <c r="A49" s="1189"/>
      <c r="B49" s="1200" t="s">
        <v>530</v>
      </c>
      <c r="C49" s="311" t="s">
        <v>227</v>
      </c>
      <c r="D49" s="1257"/>
      <c r="E49" s="601">
        <v>5000</v>
      </c>
      <c r="F49" s="870">
        <v>0</v>
      </c>
      <c r="G49" s="1258">
        <f>SUM(E49:F49)</f>
        <v>5000</v>
      </c>
      <c r="H49" s="276" t="s">
        <v>171</v>
      </c>
      <c r="I49" s="270"/>
      <c r="J49" s="270"/>
      <c r="K49" s="270"/>
      <c r="L49" s="270"/>
      <c r="M49" s="270"/>
      <c r="N49" s="270"/>
      <c r="O49" s="270"/>
      <c r="P49" s="270"/>
      <c r="Q49" s="270"/>
      <c r="R49" s="270"/>
      <c r="S49" s="270"/>
      <c r="T49" s="270"/>
      <c r="U49" s="270"/>
      <c r="V49" s="270"/>
      <c r="W49" s="270"/>
      <c r="X49" s="270"/>
    </row>
    <row r="50" spans="1:24" s="280" customFormat="1">
      <c r="A50" s="1189" t="s">
        <v>43</v>
      </c>
      <c r="B50" s="1196">
        <v>45</v>
      </c>
      <c r="C50" s="311" t="s">
        <v>10</v>
      </c>
      <c r="D50" s="1257"/>
      <c r="E50" s="601">
        <f>E49</f>
        <v>5000</v>
      </c>
      <c r="F50" s="654">
        <f t="shared" ref="F50:G50" si="7">F49</f>
        <v>0</v>
      </c>
      <c r="G50" s="601">
        <f t="shared" si="7"/>
        <v>5000</v>
      </c>
      <c r="H50" s="276"/>
      <c r="I50" s="270"/>
      <c r="J50" s="270"/>
      <c r="K50" s="270"/>
      <c r="L50" s="270"/>
      <c r="M50" s="270"/>
      <c r="N50" s="270"/>
      <c r="O50" s="270"/>
      <c r="P50" s="270"/>
      <c r="Q50" s="270"/>
      <c r="R50" s="270"/>
      <c r="S50" s="270"/>
      <c r="T50" s="270"/>
      <c r="U50" s="270"/>
      <c r="V50" s="270"/>
      <c r="W50" s="270"/>
      <c r="X50" s="270"/>
    </row>
    <row r="51" spans="1:24" s="280" customFormat="1">
      <c r="A51" s="1189" t="s">
        <v>43</v>
      </c>
      <c r="B51" s="1194">
        <v>60</v>
      </c>
      <c r="C51" s="311" t="s">
        <v>690</v>
      </c>
      <c r="D51" s="1257"/>
      <c r="E51" s="601">
        <f>E49</f>
        <v>5000</v>
      </c>
      <c r="F51" s="654">
        <f t="shared" ref="F51:G51" si="8">F49</f>
        <v>0</v>
      </c>
      <c r="G51" s="601">
        <f t="shared" si="8"/>
        <v>5000</v>
      </c>
      <c r="H51" s="276"/>
      <c r="I51" s="270"/>
      <c r="J51" s="270"/>
      <c r="K51" s="270"/>
      <c r="L51" s="270"/>
      <c r="M51" s="270"/>
      <c r="N51" s="270"/>
      <c r="O51" s="270"/>
      <c r="P51" s="270"/>
      <c r="Q51" s="270"/>
      <c r="R51" s="270"/>
      <c r="S51" s="270"/>
      <c r="T51" s="270"/>
      <c r="U51" s="270"/>
      <c r="V51" s="270"/>
      <c r="W51" s="270"/>
      <c r="X51" s="270"/>
    </row>
    <row r="52" spans="1:24" s="280" customFormat="1">
      <c r="A52" s="1189"/>
      <c r="B52" s="1195"/>
      <c r="C52" s="309"/>
      <c r="D52" s="272"/>
      <c r="E52" s="8"/>
      <c r="F52" s="276"/>
      <c r="G52" s="276"/>
      <c r="H52" s="276"/>
      <c r="I52" s="270"/>
      <c r="J52" s="270"/>
      <c r="K52" s="270"/>
      <c r="L52" s="270"/>
      <c r="M52" s="270"/>
      <c r="N52" s="270"/>
      <c r="O52" s="270"/>
      <c r="P52" s="270"/>
      <c r="Q52" s="270"/>
      <c r="R52" s="270"/>
      <c r="S52" s="270"/>
      <c r="T52" s="270"/>
      <c r="U52" s="270"/>
      <c r="V52" s="270"/>
      <c r="W52" s="270"/>
      <c r="X52" s="270"/>
    </row>
    <row r="53" spans="1:24" s="280" customFormat="1">
      <c r="A53" s="1189"/>
      <c r="B53" s="310">
        <v>63</v>
      </c>
      <c r="C53" s="311" t="s">
        <v>691</v>
      </c>
      <c r="D53" s="272"/>
      <c r="E53" s="8"/>
      <c r="F53" s="276"/>
      <c r="G53" s="276"/>
      <c r="H53" s="276"/>
      <c r="I53" s="270"/>
      <c r="J53" s="270"/>
      <c r="K53" s="270"/>
      <c r="L53" s="270"/>
      <c r="M53" s="270"/>
      <c r="N53" s="270"/>
      <c r="O53" s="270"/>
      <c r="P53" s="270"/>
      <c r="Q53" s="270"/>
      <c r="R53" s="270"/>
      <c r="S53" s="270"/>
      <c r="T53" s="270"/>
      <c r="U53" s="270"/>
      <c r="V53" s="270"/>
      <c r="W53" s="270"/>
      <c r="X53" s="270"/>
    </row>
    <row r="54" spans="1:24" s="280" customFormat="1">
      <c r="A54" s="1189"/>
      <c r="B54" s="1196">
        <v>45</v>
      </c>
      <c r="C54" s="311" t="s">
        <v>10</v>
      </c>
      <c r="D54" s="272"/>
      <c r="E54" s="8"/>
      <c r="F54" s="276"/>
      <c r="G54" s="276"/>
      <c r="H54" s="276"/>
      <c r="I54" s="270"/>
      <c r="J54" s="270"/>
      <c r="K54" s="270"/>
      <c r="L54" s="270"/>
      <c r="M54" s="270"/>
      <c r="N54" s="270"/>
      <c r="O54" s="270"/>
      <c r="P54" s="270"/>
      <c r="Q54" s="270"/>
      <c r="R54" s="270"/>
      <c r="S54" s="270"/>
      <c r="T54" s="270"/>
      <c r="U54" s="270"/>
      <c r="V54" s="270"/>
      <c r="W54" s="270"/>
      <c r="X54" s="270"/>
    </row>
    <row r="55" spans="1:24" s="280" customFormat="1">
      <c r="A55" s="395" t="s">
        <v>168</v>
      </c>
      <c r="B55" s="1200" t="s">
        <v>692</v>
      </c>
      <c r="C55" s="311" t="s">
        <v>693</v>
      </c>
      <c r="D55" s="272"/>
      <c r="E55" s="49">
        <v>1800</v>
      </c>
      <c r="F55" s="926">
        <v>0</v>
      </c>
      <c r="G55" s="271">
        <f>SUM(E55:F55)</f>
        <v>1800</v>
      </c>
      <c r="H55" s="276"/>
      <c r="I55" s="270"/>
      <c r="J55" s="270"/>
      <c r="K55" s="270"/>
      <c r="L55" s="270"/>
      <c r="M55" s="270"/>
      <c r="N55" s="270"/>
      <c r="O55" s="270"/>
      <c r="P55" s="270"/>
      <c r="Q55" s="270"/>
      <c r="R55" s="270"/>
      <c r="S55" s="270"/>
      <c r="T55" s="270"/>
      <c r="U55" s="270"/>
      <c r="V55" s="270"/>
      <c r="W55" s="270"/>
      <c r="X55" s="270"/>
    </row>
    <row r="56" spans="1:24" s="280" customFormat="1">
      <c r="A56" s="395" t="s">
        <v>168</v>
      </c>
      <c r="B56" s="1200" t="s">
        <v>694</v>
      </c>
      <c r="C56" s="311" t="s">
        <v>695</v>
      </c>
      <c r="D56" s="1257"/>
      <c r="E56" s="601">
        <v>4000</v>
      </c>
      <c r="F56" s="870">
        <v>0</v>
      </c>
      <c r="G56" s="1258">
        <f>SUM(E56:F56)</f>
        <v>4000</v>
      </c>
      <c r="H56" s="276" t="s">
        <v>170</v>
      </c>
      <c r="I56" s="270"/>
      <c r="J56" s="270"/>
      <c r="K56" s="270"/>
      <c r="L56" s="270"/>
      <c r="M56" s="270"/>
      <c r="N56" s="270"/>
      <c r="O56" s="270"/>
      <c r="P56" s="270"/>
      <c r="Q56" s="270"/>
      <c r="R56" s="270"/>
      <c r="S56" s="270"/>
      <c r="T56" s="270"/>
      <c r="U56" s="270"/>
      <c r="V56" s="270"/>
      <c r="W56" s="270"/>
      <c r="X56" s="270"/>
    </row>
    <row r="57" spans="1:24" s="280" customFormat="1">
      <c r="A57" s="1189" t="s">
        <v>43</v>
      </c>
      <c r="B57" s="1196">
        <v>45</v>
      </c>
      <c r="C57" s="311" t="s">
        <v>10</v>
      </c>
      <c r="D57" s="1257"/>
      <c r="E57" s="601">
        <f>SUM(E55:E56)</f>
        <v>5800</v>
      </c>
      <c r="F57" s="654">
        <f t="shared" ref="F57:G57" si="9">SUM(F55:F56)</f>
        <v>0</v>
      </c>
      <c r="G57" s="601">
        <f t="shared" si="9"/>
        <v>5800</v>
      </c>
      <c r="H57" s="276"/>
      <c r="I57" s="270"/>
      <c r="J57" s="270"/>
      <c r="K57" s="270"/>
      <c r="L57" s="270"/>
      <c r="M57" s="270"/>
      <c r="N57" s="270"/>
      <c r="O57" s="270"/>
      <c r="P57" s="270"/>
      <c r="Q57" s="270"/>
      <c r="R57" s="270"/>
      <c r="S57" s="270"/>
      <c r="T57" s="270"/>
      <c r="U57" s="270"/>
      <c r="V57" s="270"/>
      <c r="W57" s="270"/>
      <c r="X57" s="270"/>
    </row>
    <row r="58" spans="1:24" s="280" customFormat="1">
      <c r="A58" s="1189"/>
      <c r="B58" s="1196"/>
      <c r="C58" s="311"/>
      <c r="D58" s="272"/>
      <c r="E58" s="49"/>
      <c r="F58" s="872"/>
      <c r="G58" s="49"/>
      <c r="H58" s="276"/>
      <c r="I58" s="270"/>
      <c r="J58" s="270"/>
      <c r="K58" s="270"/>
      <c r="L58" s="270"/>
      <c r="M58" s="270"/>
      <c r="N58" s="270"/>
      <c r="O58" s="270"/>
      <c r="P58" s="270"/>
      <c r="Q58" s="270"/>
      <c r="R58" s="270"/>
      <c r="S58" s="270"/>
      <c r="T58" s="270"/>
      <c r="U58" s="270"/>
      <c r="V58" s="270"/>
      <c r="W58" s="270"/>
      <c r="X58" s="270"/>
    </row>
    <row r="59" spans="1:24" s="280" customFormat="1">
      <c r="A59" s="395" t="s">
        <v>168</v>
      </c>
      <c r="B59" s="1196">
        <v>46</v>
      </c>
      <c r="C59" s="311" t="s">
        <v>11</v>
      </c>
      <c r="D59" s="272"/>
      <c r="E59" s="49"/>
      <c r="F59" s="872"/>
      <c r="G59" s="49"/>
      <c r="H59" s="276"/>
      <c r="I59" s="270"/>
      <c r="J59" s="270"/>
      <c r="K59" s="270"/>
      <c r="L59" s="270"/>
      <c r="M59" s="270"/>
      <c r="N59" s="270"/>
      <c r="O59" s="270"/>
      <c r="P59" s="270"/>
      <c r="Q59" s="270"/>
      <c r="R59" s="270"/>
      <c r="S59" s="270"/>
      <c r="T59" s="270"/>
      <c r="U59" s="270"/>
      <c r="V59" s="270"/>
      <c r="W59" s="270"/>
      <c r="X59" s="270"/>
    </row>
    <row r="60" spans="1:24" s="280" customFormat="1">
      <c r="A60" s="395"/>
      <c r="B60" s="1200" t="s">
        <v>696</v>
      </c>
      <c r="C60" s="311" t="s">
        <v>697</v>
      </c>
      <c r="D60" s="279"/>
      <c r="E60" s="49">
        <v>1500</v>
      </c>
      <c r="F60" s="926">
        <v>0</v>
      </c>
      <c r="G60" s="271">
        <f>SUM(E60:F60)</f>
        <v>1500</v>
      </c>
      <c r="H60" s="276"/>
      <c r="I60" s="270"/>
      <c r="J60" s="270"/>
      <c r="K60" s="270"/>
      <c r="L60" s="270"/>
      <c r="M60" s="270"/>
      <c r="N60" s="270"/>
      <c r="O60" s="270"/>
      <c r="P60" s="270"/>
      <c r="Q60" s="270"/>
      <c r="R60" s="270"/>
      <c r="S60" s="270"/>
      <c r="T60" s="270"/>
      <c r="U60" s="270"/>
      <c r="V60" s="270"/>
      <c r="W60" s="270"/>
      <c r="X60" s="270"/>
    </row>
    <row r="61" spans="1:24" s="280" customFormat="1">
      <c r="A61" s="395"/>
      <c r="B61" s="1200" t="s">
        <v>698</v>
      </c>
      <c r="C61" s="311" t="s">
        <v>699</v>
      </c>
      <c r="D61" s="1257"/>
      <c r="E61" s="601">
        <v>5000</v>
      </c>
      <c r="F61" s="870">
        <v>0</v>
      </c>
      <c r="G61" s="1258">
        <f>SUM(E61:F61)</f>
        <v>5000</v>
      </c>
      <c r="H61" s="276"/>
      <c r="I61" s="270"/>
      <c r="J61" s="270"/>
      <c r="K61" s="270"/>
      <c r="L61" s="270"/>
      <c r="M61" s="270"/>
      <c r="N61" s="270"/>
      <c r="O61" s="270"/>
      <c r="P61" s="270"/>
      <c r="Q61" s="270"/>
      <c r="R61" s="270"/>
      <c r="S61" s="270"/>
      <c r="T61" s="270"/>
      <c r="U61" s="270"/>
      <c r="V61" s="270"/>
      <c r="W61" s="270"/>
      <c r="X61" s="270"/>
    </row>
    <row r="62" spans="1:24" s="280" customFormat="1">
      <c r="A62" s="1189" t="s">
        <v>43</v>
      </c>
      <c r="B62" s="1196">
        <v>46</v>
      </c>
      <c r="C62" s="311" t="s">
        <v>11</v>
      </c>
      <c r="D62" s="1257"/>
      <c r="E62" s="601">
        <f>SUM(E60:E61)</f>
        <v>6500</v>
      </c>
      <c r="F62" s="654">
        <f t="shared" ref="F62:G62" si="10">SUM(F60:F61)</f>
        <v>0</v>
      </c>
      <c r="G62" s="601">
        <f t="shared" si="10"/>
        <v>6500</v>
      </c>
      <c r="H62" s="276"/>
      <c r="I62" s="270"/>
      <c r="J62" s="270"/>
      <c r="K62" s="270"/>
      <c r="L62" s="270"/>
      <c r="M62" s="270"/>
      <c r="N62" s="270"/>
      <c r="O62" s="270"/>
      <c r="P62" s="270"/>
      <c r="Q62" s="270"/>
      <c r="R62" s="270"/>
      <c r="S62" s="270"/>
      <c r="T62" s="270"/>
      <c r="U62" s="270"/>
      <c r="V62" s="270"/>
      <c r="W62" s="270"/>
      <c r="X62" s="270"/>
    </row>
    <row r="63" spans="1:24" s="280" customFormat="1">
      <c r="A63" s="1189"/>
      <c r="B63" s="1196"/>
      <c r="C63" s="311"/>
      <c r="D63" s="279"/>
      <c r="E63" s="49"/>
      <c r="F63" s="872"/>
      <c r="G63" s="49"/>
      <c r="H63" s="276"/>
      <c r="I63" s="270"/>
      <c r="J63" s="270"/>
      <c r="K63" s="270"/>
      <c r="L63" s="270"/>
      <c r="M63" s="270"/>
      <c r="N63" s="270"/>
      <c r="O63" s="270"/>
      <c r="P63" s="270"/>
      <c r="Q63" s="270"/>
      <c r="R63" s="270"/>
      <c r="S63" s="270"/>
      <c r="T63" s="270"/>
      <c r="U63" s="270"/>
      <c r="V63" s="270"/>
      <c r="W63" s="270"/>
      <c r="X63" s="270"/>
    </row>
    <row r="64" spans="1:24" s="280" customFormat="1">
      <c r="A64" s="395" t="s">
        <v>168</v>
      </c>
      <c r="B64" s="1196">
        <v>47</v>
      </c>
      <c r="C64" s="311" t="s">
        <v>12</v>
      </c>
      <c r="D64" s="279"/>
      <c r="E64" s="49"/>
      <c r="F64" s="872"/>
      <c r="G64" s="49"/>
      <c r="H64" s="276"/>
      <c r="I64" s="270"/>
      <c r="J64" s="270"/>
      <c r="K64" s="270"/>
      <c r="L64" s="270"/>
      <c r="M64" s="270"/>
      <c r="N64" s="270"/>
      <c r="O64" s="270"/>
      <c r="P64" s="270"/>
      <c r="Q64" s="270"/>
      <c r="R64" s="270"/>
      <c r="S64" s="270"/>
      <c r="T64" s="270"/>
      <c r="U64" s="270"/>
      <c r="V64" s="270"/>
      <c r="W64" s="270"/>
      <c r="X64" s="270"/>
    </row>
    <row r="65" spans="1:7">
      <c r="A65" s="1189"/>
      <c r="B65" s="1196" t="s">
        <v>700</v>
      </c>
      <c r="C65" s="311" t="s">
        <v>701</v>
      </c>
      <c r="D65" s="1257"/>
      <c r="E65" s="601">
        <v>500</v>
      </c>
      <c r="F65" s="654">
        <v>0</v>
      </c>
      <c r="G65" s="1258">
        <f>SUM(E65:F65)</f>
        <v>500</v>
      </c>
    </row>
    <row r="66" spans="1:7">
      <c r="A66" s="1189" t="s">
        <v>43</v>
      </c>
      <c r="B66" s="1196">
        <v>47</v>
      </c>
      <c r="C66" s="311" t="s">
        <v>12</v>
      </c>
      <c r="D66" s="1257"/>
      <c r="E66" s="601">
        <f>E65</f>
        <v>500</v>
      </c>
      <c r="F66" s="654">
        <f t="shared" ref="F66:G66" si="11">F65</f>
        <v>0</v>
      </c>
      <c r="G66" s="601">
        <f t="shared" si="11"/>
        <v>500</v>
      </c>
    </row>
    <row r="67" spans="1:7">
      <c r="A67" s="1189"/>
      <c r="B67" s="1196"/>
      <c r="C67" s="311"/>
      <c r="E67" s="49"/>
      <c r="F67" s="872"/>
      <c r="G67" s="49"/>
    </row>
    <row r="68" spans="1:7">
      <c r="A68" s="395" t="s">
        <v>168</v>
      </c>
      <c r="B68" s="1196">
        <v>48</v>
      </c>
      <c r="C68" s="311" t="s">
        <v>13</v>
      </c>
      <c r="E68" s="49"/>
      <c r="F68" s="872"/>
      <c r="G68" s="49"/>
    </row>
    <row r="69" spans="1:7">
      <c r="A69" s="1189"/>
      <c r="B69" s="1196" t="s">
        <v>702</v>
      </c>
      <c r="C69" s="311" t="s">
        <v>703</v>
      </c>
      <c r="D69" s="279"/>
      <c r="E69" s="49">
        <v>500</v>
      </c>
      <c r="F69" s="872">
        <v>0</v>
      </c>
      <c r="G69" s="271">
        <f>SUM(E69:F69)</f>
        <v>500</v>
      </c>
    </row>
    <row r="70" spans="1:7">
      <c r="A70" s="1189"/>
      <c r="B70" s="1196" t="s">
        <v>704</v>
      </c>
      <c r="C70" s="311" t="s">
        <v>705</v>
      </c>
      <c r="D70" s="1257"/>
      <c r="E70" s="601">
        <v>500</v>
      </c>
      <c r="F70" s="654">
        <v>0</v>
      </c>
      <c r="G70" s="1258">
        <f>SUM(E70)</f>
        <v>500</v>
      </c>
    </row>
    <row r="71" spans="1:7">
      <c r="A71" s="1189" t="s">
        <v>43</v>
      </c>
      <c r="B71" s="1196">
        <v>48</v>
      </c>
      <c r="C71" s="311" t="s">
        <v>13</v>
      </c>
      <c r="D71" s="1257"/>
      <c r="E71" s="601">
        <f>E69+E70</f>
        <v>1000</v>
      </c>
      <c r="F71" s="654">
        <f t="shared" ref="F71:G71" si="12">F69+F70</f>
        <v>0</v>
      </c>
      <c r="G71" s="601">
        <f t="shared" si="12"/>
        <v>1000</v>
      </c>
    </row>
    <row r="72" spans="1:7">
      <c r="A72" s="1189" t="s">
        <v>43</v>
      </c>
      <c r="B72" s="310">
        <v>63</v>
      </c>
      <c r="C72" s="311" t="s">
        <v>691</v>
      </c>
      <c r="D72" s="1257"/>
      <c r="E72" s="601">
        <f>E62+E57+E66+E71</f>
        <v>13800</v>
      </c>
      <c r="F72" s="654">
        <f t="shared" ref="F72:G72" si="13">F62+F57+F66+F71</f>
        <v>0</v>
      </c>
      <c r="G72" s="601">
        <f t="shared" si="13"/>
        <v>13800</v>
      </c>
    </row>
    <row r="73" spans="1:7">
      <c r="A73" s="1189" t="s">
        <v>43</v>
      </c>
      <c r="B73" s="1195">
        <v>3.0510000000000002</v>
      </c>
      <c r="C73" s="309" t="s">
        <v>36</v>
      </c>
      <c r="D73" s="1257"/>
      <c r="E73" s="584">
        <f>E72+E51</f>
        <v>18800</v>
      </c>
      <c r="F73" s="849">
        <f t="shared" ref="F73:G73" si="14">F72+F51</f>
        <v>0</v>
      </c>
      <c r="G73" s="584">
        <f t="shared" si="14"/>
        <v>18800</v>
      </c>
    </row>
    <row r="74" spans="1:7" ht="26.4">
      <c r="A74" s="1189" t="s">
        <v>43</v>
      </c>
      <c r="B74" s="1194">
        <v>3</v>
      </c>
      <c r="C74" s="311" t="s">
        <v>689</v>
      </c>
      <c r="D74" s="1257"/>
      <c r="E74" s="584">
        <f>E73</f>
        <v>18800</v>
      </c>
      <c r="F74" s="849">
        <f t="shared" ref="F74:G76" si="15">F73</f>
        <v>0</v>
      </c>
      <c r="G74" s="584">
        <f t="shared" si="15"/>
        <v>18800</v>
      </c>
    </row>
    <row r="75" spans="1:7">
      <c r="A75" s="1189" t="s">
        <v>43</v>
      </c>
      <c r="B75" s="1193">
        <v>4217</v>
      </c>
      <c r="C75" s="309" t="s">
        <v>688</v>
      </c>
      <c r="E75" s="584">
        <f>E74</f>
        <v>18800</v>
      </c>
      <c r="F75" s="849">
        <f t="shared" si="15"/>
        <v>0</v>
      </c>
      <c r="G75" s="584">
        <f t="shared" si="15"/>
        <v>18800</v>
      </c>
    </row>
    <row r="76" spans="1:7">
      <c r="A76" s="1198" t="s">
        <v>43</v>
      </c>
      <c r="B76" s="1198"/>
      <c r="C76" s="582" t="s">
        <v>9</v>
      </c>
      <c r="D76" s="1259"/>
      <c r="E76" s="584">
        <f>E75</f>
        <v>18800</v>
      </c>
      <c r="F76" s="849">
        <f t="shared" si="15"/>
        <v>0</v>
      </c>
      <c r="G76" s="584">
        <f t="shared" si="15"/>
        <v>18800</v>
      </c>
    </row>
    <row r="77" spans="1:7">
      <c r="A77" s="1198" t="s">
        <v>43</v>
      </c>
      <c r="B77" s="1198"/>
      <c r="C77" s="582" t="s">
        <v>44</v>
      </c>
      <c r="D77" s="1259"/>
      <c r="E77" s="584">
        <f>E76+E42</f>
        <v>29901</v>
      </c>
      <c r="F77" s="849">
        <f t="shared" ref="F77:G77" si="16">F76+F42</f>
        <v>0</v>
      </c>
      <c r="G77" s="584">
        <f t="shared" si="16"/>
        <v>29901</v>
      </c>
    </row>
    <row r="78" spans="1:7">
      <c r="A78" s="395" t="s">
        <v>168</v>
      </c>
      <c r="B78" s="1201" t="s">
        <v>430</v>
      </c>
      <c r="C78" s="826"/>
      <c r="F78" s="8"/>
      <c r="G78" s="8"/>
    </row>
    <row r="79" spans="1:7" ht="13.2" customHeight="1">
      <c r="A79" s="1201" t="s">
        <v>426</v>
      </c>
      <c r="C79" s="1189"/>
      <c r="D79" s="1189"/>
      <c r="F79" s="8"/>
      <c r="G79" s="8"/>
    </row>
    <row r="80" spans="1:7" ht="13.2" customHeight="1">
      <c r="A80" s="837" t="s">
        <v>429</v>
      </c>
      <c r="B80" s="1287" t="s">
        <v>706</v>
      </c>
      <c r="C80" s="1287"/>
      <c r="D80" s="1287"/>
      <c r="E80" s="1287"/>
      <c r="F80" s="1287"/>
      <c r="G80" s="1287"/>
    </row>
    <row r="81" spans="1:7">
      <c r="A81" s="837"/>
      <c r="B81" s="1287"/>
      <c r="C81" s="1287"/>
      <c r="D81" s="1287"/>
      <c r="E81" s="1287"/>
      <c r="F81" s="1287"/>
      <c r="G81" s="1287"/>
    </row>
    <row r="82" spans="1:7">
      <c r="A82" s="395" t="s">
        <v>166</v>
      </c>
      <c r="B82" s="1284" t="s">
        <v>707</v>
      </c>
      <c r="C82" s="1284"/>
      <c r="F82" s="8"/>
      <c r="G82" s="8"/>
    </row>
    <row r="83" spans="1:7">
      <c r="A83" s="395" t="s">
        <v>171</v>
      </c>
      <c r="B83" s="1201" t="s">
        <v>708</v>
      </c>
      <c r="C83" s="1201"/>
      <c r="D83" s="1201"/>
      <c r="E83" s="1201"/>
      <c r="F83" s="1201"/>
      <c r="G83" s="1201"/>
    </row>
    <row r="84" spans="1:7" ht="28.95" customHeight="1">
      <c r="A84" s="395" t="s">
        <v>170</v>
      </c>
      <c r="B84" s="1284" t="s">
        <v>709</v>
      </c>
      <c r="C84" s="1284"/>
      <c r="D84" s="1284"/>
      <c r="E84" s="1284"/>
      <c r="F84" s="1284"/>
      <c r="G84" s="1284"/>
    </row>
    <row r="85" spans="1:7">
      <c r="A85" s="1189"/>
      <c r="B85" s="1189"/>
      <c r="C85" s="309"/>
      <c r="F85" s="8"/>
      <c r="G85" s="8"/>
    </row>
    <row r="86" spans="1:7">
      <c r="A86" s="1189"/>
      <c r="B86" s="1189"/>
      <c r="C86" s="309"/>
      <c r="F86" s="8"/>
      <c r="G86" s="8"/>
    </row>
    <row r="87" spans="1:7">
      <c r="A87" s="1189"/>
      <c r="B87" s="1189"/>
      <c r="C87" s="309"/>
      <c r="D87" s="279"/>
      <c r="E87" s="49"/>
      <c r="F87" s="49"/>
      <c r="G87" s="49"/>
    </row>
    <row r="88" spans="1:7">
      <c r="A88" s="1189"/>
      <c r="B88" s="1189"/>
      <c r="C88" s="309"/>
      <c r="D88" s="279"/>
      <c r="E88" s="49"/>
      <c r="F88" s="271"/>
      <c r="G88" s="271"/>
    </row>
    <row r="89" spans="1:7">
      <c r="A89" s="1189"/>
      <c r="B89" s="1189"/>
      <c r="C89" s="309"/>
      <c r="D89" s="279"/>
      <c r="E89" s="49"/>
      <c r="F89" s="271"/>
      <c r="G89" s="271"/>
    </row>
    <row r="90" spans="1:7">
      <c r="C90" s="271"/>
      <c r="D90" s="1260"/>
      <c r="E90" s="1182"/>
      <c r="F90" s="1260"/>
      <c r="G90" s="1261"/>
    </row>
    <row r="91" spans="1:7">
      <c r="C91" s="271"/>
      <c r="D91" s="273"/>
      <c r="E91" s="40"/>
      <c r="F91" s="273"/>
      <c r="G91" s="273"/>
    </row>
    <row r="92" spans="1:7">
      <c r="C92" s="279"/>
      <c r="D92" s="49"/>
      <c r="E92" s="271"/>
      <c r="F92" s="271"/>
      <c r="G92" s="271"/>
    </row>
    <row r="93" spans="1:7">
      <c r="C93" s="271"/>
      <c r="D93" s="279"/>
      <c r="E93" s="49"/>
      <c r="F93" s="271"/>
      <c r="G93" s="271"/>
    </row>
  </sheetData>
  <mergeCells count="6">
    <mergeCell ref="B80:G81"/>
    <mergeCell ref="B82:C82"/>
    <mergeCell ref="B84:G84"/>
    <mergeCell ref="A1:G1"/>
    <mergeCell ref="A2:G2"/>
    <mergeCell ref="A3:G3"/>
  </mergeCells>
  <printOptions horizontalCentered="1"/>
  <pageMargins left="0.6692913385826772" right="0.6692913385826772" top="0.6692913385826772" bottom="3.7401574803149606" header="0.51181102362204722" footer="3.1496062992125986"/>
  <pageSetup paperSize="9" scale="90" firstPageNumber="45" orientation="portrait" blackAndWhite="1" useFirstPageNumber="1" r:id="rId1"/>
  <headerFooter alignWithMargins="0">
    <oddHeader xml:space="preserve">&amp;C   </oddHeader>
    <oddFooter>&amp;C&amp;"Times New Roman,Bold"  &amp;P</oddFooter>
  </headerFooter>
</worksheet>
</file>

<file path=xl/worksheets/sheet4.xml><?xml version="1.0" encoding="utf-8"?>
<worksheet xmlns="http://schemas.openxmlformats.org/spreadsheetml/2006/main" xmlns:r="http://schemas.openxmlformats.org/officeDocument/2006/relationships">
  <sheetPr syncVertical="1" syncRef="A37" transitionEvaluation="1" codeName="Sheet8">
    <tabColor rgb="FF00B050"/>
  </sheetPr>
  <dimension ref="A1:N65"/>
  <sheetViews>
    <sheetView view="pageBreakPreview" topLeftCell="A37" zoomScaleNormal="115" zoomScaleSheetLayoutView="100" workbookViewId="0">
      <selection activeCell="I1" sqref="I1:AA1048576"/>
    </sheetView>
  </sheetViews>
  <sheetFormatPr defaultColWidth="12.33203125" defaultRowHeight="13.2"/>
  <cols>
    <col min="1" max="1" width="6.44140625" style="89" customWidth="1"/>
    <col min="2" max="2" width="7.6640625" style="105" customWidth="1"/>
    <col min="3" max="3" width="32.6640625" style="665" customWidth="1"/>
    <col min="4" max="4" width="7.6640625" style="83" customWidth="1"/>
    <col min="5" max="5" width="9.6640625" style="83" customWidth="1"/>
    <col min="6" max="7" width="9.6640625" style="70" customWidth="1"/>
    <col min="8" max="8" width="3.33203125" style="70" customWidth="1"/>
    <col min="9" max="9" width="12.33203125" style="71"/>
    <col min="10" max="13" width="12.33203125" style="70"/>
    <col min="14" max="14" width="12.33203125" style="71"/>
    <col min="15" max="16384" width="12.33203125" style="70"/>
  </cols>
  <sheetData>
    <row r="1" spans="1:9" ht="13.5" customHeight="1">
      <c r="A1" s="1300" t="s">
        <v>1</v>
      </c>
      <c r="B1" s="1300"/>
      <c r="C1" s="1300"/>
      <c r="D1" s="1300"/>
      <c r="E1" s="1300"/>
      <c r="F1" s="1300"/>
      <c r="G1" s="1300"/>
      <c r="H1" s="920"/>
    </row>
    <row r="2" spans="1:9" ht="16.2" customHeight="1">
      <c r="A2" s="1301" t="s">
        <v>2</v>
      </c>
      <c r="B2" s="1301"/>
      <c r="C2" s="1301"/>
      <c r="D2" s="1301"/>
      <c r="E2" s="1301"/>
      <c r="F2" s="1301"/>
      <c r="G2" s="1301"/>
      <c r="H2" s="1176"/>
    </row>
    <row r="3" spans="1:9" ht="28.2" customHeight="1">
      <c r="A3" s="1298" t="s">
        <v>399</v>
      </c>
      <c r="B3" s="1298"/>
      <c r="C3" s="1298"/>
      <c r="D3" s="1298"/>
      <c r="E3" s="1298"/>
      <c r="F3" s="1298"/>
      <c r="G3" s="1298"/>
      <c r="H3" s="1153"/>
    </row>
    <row r="4" spans="1:9" ht="7.95" customHeight="1">
      <c r="A4" s="26"/>
      <c r="B4" s="1291"/>
      <c r="C4" s="1291"/>
      <c r="D4" s="1291"/>
      <c r="E4" s="1291"/>
      <c r="F4" s="1291"/>
      <c r="G4" s="1291"/>
      <c r="H4" s="388"/>
    </row>
    <row r="5" spans="1:9" ht="13.5" customHeight="1">
      <c r="A5" s="26"/>
      <c r="B5" s="441"/>
      <c r="C5" s="6"/>
      <c r="D5" s="28"/>
      <c r="E5" s="29" t="s">
        <v>3</v>
      </c>
      <c r="F5" s="29" t="s">
        <v>4</v>
      </c>
      <c r="G5" s="29" t="s">
        <v>101</v>
      </c>
      <c r="H5" s="24"/>
    </row>
    <row r="6" spans="1:9" ht="13.5" customHeight="1">
      <c r="A6" s="26"/>
      <c r="B6" s="34" t="s">
        <v>5</v>
      </c>
      <c r="C6" s="6" t="s">
        <v>6</v>
      </c>
      <c r="D6" s="31" t="s">
        <v>44</v>
      </c>
      <c r="E6" s="24">
        <v>134841</v>
      </c>
      <c r="F6" s="24">
        <v>267133</v>
      </c>
      <c r="G6" s="24">
        <f>SUM(E6:F6)</f>
        <v>401974</v>
      </c>
      <c r="H6" s="24"/>
    </row>
    <row r="7" spans="1:9" ht="15.75" customHeight="1">
      <c r="A7" s="26"/>
      <c r="B7" s="34" t="s">
        <v>310</v>
      </c>
      <c r="C7" s="6" t="s">
        <v>309</v>
      </c>
      <c r="D7" s="31" t="s">
        <v>44</v>
      </c>
      <c r="E7" s="24">
        <v>4698</v>
      </c>
      <c r="F7" s="24">
        <v>144600</v>
      </c>
      <c r="G7" s="24">
        <f>SUM(E7:F7)</f>
        <v>149298</v>
      </c>
      <c r="H7" s="24"/>
    </row>
    <row r="8" spans="1:9">
      <c r="A8" s="26"/>
      <c r="B8" s="34" t="s">
        <v>20</v>
      </c>
      <c r="C8" s="6" t="s">
        <v>332</v>
      </c>
      <c r="D8" s="31" t="s">
        <v>44</v>
      </c>
      <c r="E8" s="846">
        <v>0</v>
      </c>
      <c r="F8" s="24">
        <v>1000</v>
      </c>
      <c r="G8" s="24">
        <f t="shared" ref="G8" si="0">SUM(E8:F8)</f>
        <v>1000</v>
      </c>
      <c r="H8" s="24"/>
    </row>
    <row r="9" spans="1:9" ht="7.95" customHeight="1">
      <c r="A9" s="26"/>
      <c r="B9" s="34"/>
      <c r="C9" s="6"/>
      <c r="D9" s="31"/>
      <c r="E9" s="846"/>
      <c r="F9" s="24"/>
      <c r="G9" s="24"/>
      <c r="H9" s="24"/>
    </row>
    <row r="10" spans="1:9" ht="13.5" customHeight="1">
      <c r="A10" s="26"/>
      <c r="B10" s="30" t="s">
        <v>330</v>
      </c>
      <c r="C10" s="609" t="s">
        <v>8</v>
      </c>
      <c r="D10" s="33"/>
      <c r="E10" s="847"/>
      <c r="F10" s="25"/>
      <c r="G10" s="25"/>
      <c r="H10" s="24"/>
    </row>
    <row r="11" spans="1:9" ht="13.5" customHeight="1">
      <c r="A11" s="26"/>
      <c r="B11" s="30"/>
      <c r="C11" s="609" t="s">
        <v>97</v>
      </c>
      <c r="D11" s="33" t="s">
        <v>44</v>
      </c>
      <c r="E11" s="934">
        <f>G36</f>
        <v>32300</v>
      </c>
      <c r="F11" s="383">
        <f>G48</f>
        <v>2000</v>
      </c>
      <c r="G11" s="25">
        <f>SUM(E11:F11)</f>
        <v>34300</v>
      </c>
      <c r="H11" s="24"/>
    </row>
    <row r="12" spans="1:9">
      <c r="A12" s="26"/>
      <c r="B12" s="34" t="s">
        <v>43</v>
      </c>
      <c r="C12" s="6" t="s">
        <v>312</v>
      </c>
      <c r="D12" s="35" t="s">
        <v>44</v>
      </c>
      <c r="E12" s="36">
        <f>SUM(E6:E11)</f>
        <v>171839</v>
      </c>
      <c r="F12" s="36">
        <f>SUM(F6:F11)</f>
        <v>414733</v>
      </c>
      <c r="G12" s="36">
        <f>SUM(E12:F12)</f>
        <v>586572</v>
      </c>
      <c r="H12" s="24"/>
    </row>
    <row r="13" spans="1:9">
      <c r="A13" s="26"/>
      <c r="B13" s="30"/>
      <c r="C13" s="6"/>
      <c r="D13" s="23"/>
      <c r="E13" s="23"/>
      <c r="F13" s="31"/>
      <c r="G13" s="23"/>
      <c r="H13" s="23"/>
    </row>
    <row r="14" spans="1:9">
      <c r="A14" s="26"/>
      <c r="B14" s="34" t="s">
        <v>397</v>
      </c>
      <c r="C14" s="441" t="s">
        <v>21</v>
      </c>
      <c r="D14" s="441"/>
      <c r="E14" s="441"/>
      <c r="F14" s="37"/>
      <c r="G14" s="441"/>
      <c r="H14" s="22"/>
    </row>
    <row r="15" spans="1:9" s="1" customFormat="1" ht="7.95" customHeight="1">
      <c r="B15" s="543"/>
      <c r="C15" s="664"/>
      <c r="I15" s="1262"/>
    </row>
    <row r="16" spans="1:9" s="1" customFormat="1" ht="13.8" thickBot="1">
      <c r="A16" s="38"/>
      <c r="B16" s="1292" t="s">
        <v>89</v>
      </c>
      <c r="C16" s="1292"/>
      <c r="D16" s="1292"/>
      <c r="E16" s="1292"/>
      <c r="F16" s="1292"/>
      <c r="G16" s="1292"/>
      <c r="H16" s="388"/>
      <c r="I16" s="1263"/>
    </row>
    <row r="17" spans="1:9" s="1" customFormat="1" ht="14.4" thickTop="1" thickBot="1">
      <c r="A17" s="38"/>
      <c r="B17" s="203"/>
      <c r="C17" s="747" t="s">
        <v>22</v>
      </c>
      <c r="D17" s="203"/>
      <c r="E17" s="203" t="s">
        <v>45</v>
      </c>
      <c r="F17" s="203" t="s">
        <v>103</v>
      </c>
      <c r="G17" s="39" t="s">
        <v>101</v>
      </c>
      <c r="H17" s="24"/>
      <c r="I17" s="195"/>
    </row>
    <row r="18" spans="1:9" s="1" customFormat="1" ht="13.8" thickTop="1">
      <c r="A18" s="89"/>
      <c r="B18" s="105"/>
      <c r="C18" s="917" t="s">
        <v>47</v>
      </c>
      <c r="D18" s="33"/>
      <c r="E18" s="33"/>
      <c r="F18" s="33"/>
      <c r="G18" s="25"/>
      <c r="H18" s="24"/>
      <c r="I18" s="336"/>
    </row>
    <row r="19" spans="1:9" s="1" customFormat="1">
      <c r="A19" s="82" t="s">
        <v>48</v>
      </c>
      <c r="B19" s="77">
        <v>2205</v>
      </c>
      <c r="C19" s="78" t="s">
        <v>0</v>
      </c>
      <c r="D19" s="33"/>
      <c r="E19" s="33"/>
      <c r="F19" s="33"/>
      <c r="G19" s="25"/>
      <c r="H19" s="24"/>
      <c r="I19" s="336"/>
    </row>
    <row r="20" spans="1:9" s="1" customFormat="1">
      <c r="A20" s="82"/>
      <c r="B20" s="99">
        <v>1E-3</v>
      </c>
      <c r="C20" s="78" t="s">
        <v>27</v>
      </c>
      <c r="D20" s="33"/>
      <c r="E20" s="33"/>
      <c r="F20" s="33"/>
      <c r="G20" s="25"/>
      <c r="H20" s="24"/>
      <c r="I20" s="336"/>
    </row>
    <row r="21" spans="1:9" s="1" customFormat="1">
      <c r="A21" s="82"/>
      <c r="B21" s="524">
        <v>0.44</v>
      </c>
      <c r="C21" s="623" t="s">
        <v>51</v>
      </c>
      <c r="D21" s="33"/>
      <c r="E21" s="33"/>
      <c r="F21" s="33"/>
      <c r="G21" s="25"/>
      <c r="H21" s="24"/>
      <c r="I21" s="336"/>
    </row>
    <row r="22" spans="1:9" s="1" customFormat="1" ht="15" customHeight="1">
      <c r="A22" s="82"/>
      <c r="B22" s="96" t="s">
        <v>219</v>
      </c>
      <c r="C22" s="623" t="s">
        <v>91</v>
      </c>
      <c r="D22" s="907"/>
      <c r="E22" s="962">
        <v>10000</v>
      </c>
      <c r="F22" s="888">
        <v>0</v>
      </c>
      <c r="G22" s="962">
        <f>SUM(E22:F22)</f>
        <v>10000</v>
      </c>
      <c r="H22" s="24" t="s">
        <v>165</v>
      </c>
      <c r="I22" s="336"/>
    </row>
    <row r="23" spans="1:9" s="1" customFormat="1" ht="15" customHeight="1">
      <c r="A23" s="82" t="s">
        <v>43</v>
      </c>
      <c r="B23" s="524">
        <v>0.44</v>
      </c>
      <c r="C23" s="623" t="s">
        <v>51</v>
      </c>
      <c r="D23" s="907"/>
      <c r="E23" s="962">
        <f>E22</f>
        <v>10000</v>
      </c>
      <c r="F23" s="888">
        <f t="shared" ref="F23:G24" si="1">F22</f>
        <v>0</v>
      </c>
      <c r="G23" s="962">
        <f t="shared" si="1"/>
        <v>10000</v>
      </c>
      <c r="H23" s="24"/>
      <c r="I23" s="336"/>
    </row>
    <row r="24" spans="1:9" s="1" customFormat="1" ht="15" customHeight="1">
      <c r="A24" s="82" t="s">
        <v>43</v>
      </c>
      <c r="B24" s="99">
        <v>1E-3</v>
      </c>
      <c r="C24" s="78" t="s">
        <v>27</v>
      </c>
      <c r="D24" s="907"/>
      <c r="E24" s="962">
        <f>E23</f>
        <v>10000</v>
      </c>
      <c r="F24" s="888">
        <f t="shared" si="1"/>
        <v>0</v>
      </c>
      <c r="G24" s="962">
        <f t="shared" si="1"/>
        <v>10000</v>
      </c>
      <c r="H24" s="24"/>
      <c r="I24" s="336"/>
    </row>
    <row r="25" spans="1:9" s="1" customFormat="1">
      <c r="A25" s="82"/>
      <c r="B25" s="77"/>
      <c r="C25" s="78"/>
      <c r="D25" s="33"/>
      <c r="E25" s="33"/>
      <c r="F25" s="33"/>
      <c r="G25" s="25"/>
      <c r="H25" s="24"/>
      <c r="I25" s="336"/>
    </row>
    <row r="26" spans="1:9" s="1" customFormat="1">
      <c r="A26" s="24"/>
      <c r="B26" s="99">
        <v>0.10199999999999999</v>
      </c>
      <c r="C26" s="78" t="s">
        <v>523</v>
      </c>
      <c r="D26" s="33"/>
      <c r="E26" s="33"/>
      <c r="F26" s="33"/>
      <c r="G26" s="25"/>
      <c r="H26" s="24"/>
      <c r="I26" s="336"/>
    </row>
    <row r="27" spans="1:9" s="1" customFormat="1">
      <c r="A27" s="24"/>
      <c r="B27" s="918">
        <v>60</v>
      </c>
      <c r="C27" s="623" t="s">
        <v>14</v>
      </c>
      <c r="D27" s="33"/>
      <c r="E27" s="33"/>
      <c r="F27" s="33"/>
      <c r="G27" s="25"/>
      <c r="H27" s="24"/>
      <c r="I27" s="336"/>
    </row>
    <row r="28" spans="1:9" s="1" customFormat="1" ht="15" customHeight="1">
      <c r="A28" s="24"/>
      <c r="B28" s="96" t="s">
        <v>220</v>
      </c>
      <c r="C28" s="623" t="s">
        <v>92</v>
      </c>
      <c r="D28" s="907"/>
      <c r="E28" s="908">
        <f>20000+300</f>
        <v>20300</v>
      </c>
      <c r="F28" s="597">
        <v>0</v>
      </c>
      <c r="G28" s="908">
        <f>SUM(E28:F28)</f>
        <v>20300</v>
      </c>
      <c r="H28" s="24" t="s">
        <v>166</v>
      </c>
      <c r="I28" s="336"/>
    </row>
    <row r="29" spans="1:9" s="1" customFormat="1">
      <c r="A29" s="393" t="s">
        <v>43</v>
      </c>
      <c r="B29" s="918">
        <v>60</v>
      </c>
      <c r="C29" s="623" t="s">
        <v>14</v>
      </c>
      <c r="D29" s="907"/>
      <c r="E29" s="908">
        <f>E28</f>
        <v>20300</v>
      </c>
      <c r="F29" s="597">
        <f t="shared" ref="F29:G30" si="2">F28</f>
        <v>0</v>
      </c>
      <c r="G29" s="908">
        <f t="shared" si="2"/>
        <v>20300</v>
      </c>
      <c r="H29" s="24"/>
      <c r="I29" s="336"/>
    </row>
    <row r="30" spans="1:9" s="1" customFormat="1">
      <c r="A30" s="24"/>
      <c r="B30" s="99"/>
      <c r="C30" s="78"/>
      <c r="D30" s="907"/>
      <c r="E30" s="908">
        <f>E29</f>
        <v>20300</v>
      </c>
      <c r="F30" s="597">
        <f t="shared" si="2"/>
        <v>0</v>
      </c>
      <c r="G30" s="908">
        <f t="shared" si="2"/>
        <v>20300</v>
      </c>
      <c r="H30" s="24"/>
      <c r="I30" s="336"/>
    </row>
    <row r="31" spans="1:9" s="1" customFormat="1">
      <c r="A31" s="741" t="s">
        <v>168</v>
      </c>
      <c r="B31" s="918">
        <v>63</v>
      </c>
      <c r="C31" s="623" t="s">
        <v>524</v>
      </c>
      <c r="D31" s="33"/>
      <c r="E31" s="33"/>
      <c r="F31" s="33"/>
      <c r="G31" s="25"/>
      <c r="H31" s="24"/>
      <c r="I31" s="336"/>
    </row>
    <row r="32" spans="1:9" s="1" customFormat="1" ht="14.4" customHeight="1">
      <c r="A32" s="82"/>
      <c r="B32" s="918" t="s">
        <v>525</v>
      </c>
      <c r="C32" s="623" t="s">
        <v>85</v>
      </c>
      <c r="D32" s="907"/>
      <c r="E32" s="908">
        <v>2000</v>
      </c>
      <c r="F32" s="597">
        <v>0</v>
      </c>
      <c r="G32" s="908">
        <f>SUM(E32:F32)</f>
        <v>2000</v>
      </c>
      <c r="H32" s="24"/>
      <c r="I32" s="336"/>
    </row>
    <row r="33" spans="1:9" s="1" customFormat="1">
      <c r="A33" s="82" t="s">
        <v>43</v>
      </c>
      <c r="B33" s="918">
        <v>63</v>
      </c>
      <c r="C33" s="623" t="s">
        <v>524</v>
      </c>
      <c r="D33" s="907"/>
      <c r="E33" s="908">
        <f>E32</f>
        <v>2000</v>
      </c>
      <c r="F33" s="597">
        <f>F32</f>
        <v>0</v>
      </c>
      <c r="G33" s="908">
        <f>G32</f>
        <v>2000</v>
      </c>
      <c r="H33" s="24"/>
      <c r="I33" s="336"/>
    </row>
    <row r="34" spans="1:9" s="1" customFormat="1">
      <c r="A34" s="82" t="s">
        <v>43</v>
      </c>
      <c r="B34" s="99">
        <v>0.10199999999999999</v>
      </c>
      <c r="C34" s="78" t="s">
        <v>523</v>
      </c>
      <c r="D34" s="907"/>
      <c r="E34" s="908">
        <f>E33+E30</f>
        <v>22300</v>
      </c>
      <c r="F34" s="597">
        <f t="shared" ref="F34:G34" si="3">F33+F30</f>
        <v>0</v>
      </c>
      <c r="G34" s="908">
        <f t="shared" si="3"/>
        <v>22300</v>
      </c>
      <c r="H34" s="24"/>
      <c r="I34" s="336"/>
    </row>
    <row r="35" spans="1:9" s="1" customFormat="1">
      <c r="A35" s="393" t="s">
        <v>43</v>
      </c>
      <c r="B35" s="77">
        <v>2205</v>
      </c>
      <c r="C35" s="78" t="s">
        <v>0</v>
      </c>
      <c r="D35" s="910"/>
      <c r="E35" s="36">
        <f>E34+E24</f>
        <v>32300</v>
      </c>
      <c r="F35" s="583">
        <f t="shared" ref="F35:G35" si="4">F34+F24</f>
        <v>0</v>
      </c>
      <c r="G35" s="36">
        <f t="shared" si="4"/>
        <v>32300</v>
      </c>
      <c r="H35" s="24"/>
      <c r="I35" s="336"/>
    </row>
    <row r="36" spans="1:9" s="1" customFormat="1">
      <c r="A36" s="919" t="s">
        <v>43</v>
      </c>
      <c r="B36" s="553"/>
      <c r="C36" s="775" t="s">
        <v>47</v>
      </c>
      <c r="D36" s="910"/>
      <c r="E36" s="36">
        <f>E35</f>
        <v>32300</v>
      </c>
      <c r="F36" s="583">
        <f t="shared" ref="F36:G36" si="5">F35</f>
        <v>0</v>
      </c>
      <c r="G36" s="36">
        <f t="shared" si="5"/>
        <v>32300</v>
      </c>
      <c r="H36" s="24"/>
      <c r="I36" s="336"/>
    </row>
    <row r="37" spans="1:9">
      <c r="A37" s="82"/>
      <c r="B37" s="72"/>
      <c r="C37" s="133" t="s">
        <v>9</v>
      </c>
    </row>
    <row r="38" spans="1:9" ht="26.4">
      <c r="A38" s="82" t="s">
        <v>48</v>
      </c>
      <c r="B38" s="137">
        <v>4202</v>
      </c>
      <c r="C38" s="123" t="s">
        <v>222</v>
      </c>
    </row>
    <row r="39" spans="1:9">
      <c r="A39" s="138"/>
      <c r="B39" s="139">
        <v>4</v>
      </c>
      <c r="C39" s="124" t="s">
        <v>0</v>
      </c>
    </row>
    <row r="40" spans="1:9">
      <c r="A40" s="138"/>
      <c r="B40" s="776">
        <v>4.8</v>
      </c>
      <c r="C40" s="123" t="s">
        <v>15</v>
      </c>
    </row>
    <row r="41" spans="1:9">
      <c r="A41" s="138"/>
      <c r="B41" s="140">
        <v>60</v>
      </c>
      <c r="C41" s="124" t="s">
        <v>36</v>
      </c>
    </row>
    <row r="42" spans="1:9" ht="29.4" customHeight="1">
      <c r="A42" s="912" t="s">
        <v>168</v>
      </c>
      <c r="B42" s="140" t="s">
        <v>710</v>
      </c>
      <c r="C42" s="124" t="s">
        <v>519</v>
      </c>
      <c r="E42" s="83">
        <v>1000</v>
      </c>
      <c r="F42" s="845">
        <v>0</v>
      </c>
      <c r="G42" s="70">
        <f>SUM(E42:F42)</f>
        <v>1000</v>
      </c>
    </row>
    <row r="43" spans="1:9" ht="15.6" customHeight="1">
      <c r="A43" s="140"/>
      <c r="B43" s="101" t="s">
        <v>111</v>
      </c>
      <c r="C43" s="987" t="s">
        <v>223</v>
      </c>
      <c r="D43" s="615"/>
      <c r="E43" s="615">
        <v>1000</v>
      </c>
      <c r="F43" s="654">
        <v>0</v>
      </c>
      <c r="G43" s="616">
        <f t="shared" ref="G43" si="6">SUM(E43:F43)</f>
        <v>1000</v>
      </c>
      <c r="H43" s="70" t="s">
        <v>165</v>
      </c>
    </row>
    <row r="44" spans="1:9">
      <c r="A44" s="138" t="s">
        <v>43</v>
      </c>
      <c r="B44" s="140">
        <v>60</v>
      </c>
      <c r="C44" s="124" t="s">
        <v>36</v>
      </c>
      <c r="D44" s="615"/>
      <c r="E44" s="615">
        <f>SUM(E42:E43)</f>
        <v>2000</v>
      </c>
      <c r="F44" s="597">
        <f t="shared" ref="F44:G44" si="7">SUM(F42:F43)</f>
        <v>0</v>
      </c>
      <c r="G44" s="615">
        <f t="shared" si="7"/>
        <v>2000</v>
      </c>
    </row>
    <row r="45" spans="1:9">
      <c r="A45" s="138" t="s">
        <v>43</v>
      </c>
      <c r="B45" s="776">
        <v>4.8</v>
      </c>
      <c r="C45" s="123" t="s">
        <v>15</v>
      </c>
      <c r="D45" s="615"/>
      <c r="E45" s="615">
        <f t="shared" ref="E45:G47" si="8">E44</f>
        <v>2000</v>
      </c>
      <c r="F45" s="654">
        <f>F44</f>
        <v>0</v>
      </c>
      <c r="G45" s="616">
        <f t="shared" si="8"/>
        <v>2000</v>
      </c>
    </row>
    <row r="46" spans="1:9">
      <c r="A46" s="138" t="s">
        <v>43</v>
      </c>
      <c r="B46" s="139">
        <v>4</v>
      </c>
      <c r="C46" s="124" t="s">
        <v>0</v>
      </c>
      <c r="D46" s="615"/>
      <c r="E46" s="615">
        <f t="shared" si="8"/>
        <v>2000</v>
      </c>
      <c r="F46" s="654">
        <f>F45</f>
        <v>0</v>
      </c>
      <c r="G46" s="616">
        <f t="shared" si="8"/>
        <v>2000</v>
      </c>
    </row>
    <row r="47" spans="1:9" ht="26.4">
      <c r="A47" s="82" t="s">
        <v>43</v>
      </c>
      <c r="B47" s="137">
        <v>4202</v>
      </c>
      <c r="C47" s="123" t="s">
        <v>222</v>
      </c>
      <c r="D47" s="615"/>
      <c r="E47" s="615">
        <f t="shared" si="8"/>
        <v>2000</v>
      </c>
      <c r="F47" s="654">
        <f>F46</f>
        <v>0</v>
      </c>
      <c r="G47" s="616">
        <f t="shared" si="8"/>
        <v>2000</v>
      </c>
    </row>
    <row r="48" spans="1:9">
      <c r="A48" s="136" t="s">
        <v>43</v>
      </c>
      <c r="B48" s="141"/>
      <c r="C48" s="134" t="s">
        <v>9</v>
      </c>
      <c r="D48" s="615"/>
      <c r="E48" s="615">
        <f>E47</f>
        <v>2000</v>
      </c>
      <c r="F48" s="654">
        <f t="shared" ref="F48:G48" si="9">F47</f>
        <v>0</v>
      </c>
      <c r="G48" s="615">
        <f t="shared" si="9"/>
        <v>2000</v>
      </c>
    </row>
    <row r="49" spans="1:14">
      <c r="A49" s="136" t="s">
        <v>43</v>
      </c>
      <c r="B49" s="141"/>
      <c r="C49" s="134" t="s">
        <v>44</v>
      </c>
      <c r="D49" s="615"/>
      <c r="E49" s="615">
        <f>E48+E36</f>
        <v>34300</v>
      </c>
      <c r="F49" s="654">
        <f>F48+F36</f>
        <v>0</v>
      </c>
      <c r="G49" s="615">
        <f>G48+G36</f>
        <v>34300</v>
      </c>
    </row>
    <row r="50" spans="1:14">
      <c r="A50" s="741" t="s">
        <v>168</v>
      </c>
      <c r="B50" s="602" t="s">
        <v>430</v>
      </c>
      <c r="C50" s="131"/>
    </row>
    <row r="51" spans="1:14" ht="15.45" customHeight="1">
      <c r="A51" s="469" t="s">
        <v>426</v>
      </c>
      <c r="B51" s="439"/>
      <c r="C51" s="658"/>
    </row>
    <row r="52" spans="1:14" ht="15.45" customHeight="1">
      <c r="A52" s="840" t="s">
        <v>165</v>
      </c>
      <c r="B52" s="548" t="s">
        <v>620</v>
      </c>
      <c r="C52" s="658"/>
    </row>
    <row r="53" spans="1:14" ht="27.6" customHeight="1">
      <c r="A53" s="840" t="s">
        <v>166</v>
      </c>
      <c r="B53" s="1299" t="s">
        <v>621</v>
      </c>
      <c r="C53" s="1299"/>
      <c r="D53" s="1299"/>
      <c r="E53" s="1299"/>
      <c r="F53" s="1299"/>
      <c r="G53" s="1299"/>
    </row>
    <row r="54" spans="1:14" ht="15.45" customHeight="1">
      <c r="A54" s="916" t="s">
        <v>171</v>
      </c>
      <c r="B54" s="848" t="s">
        <v>561</v>
      </c>
      <c r="C54" s="658"/>
    </row>
    <row r="55" spans="1:14" ht="15.45" customHeight="1">
      <c r="A55" s="469"/>
      <c r="B55" s="439"/>
      <c r="C55" s="658"/>
    </row>
    <row r="56" spans="1:14" ht="15.45" customHeight="1">
      <c r="A56" s="469"/>
      <c r="B56" s="439"/>
      <c r="C56" s="658"/>
    </row>
    <row r="57" spans="1:14" ht="15.45" customHeight="1">
      <c r="A57" s="469"/>
      <c r="B57" s="439"/>
      <c r="C57" s="658"/>
    </row>
    <row r="58" spans="1:14" ht="15.45" customHeight="1">
      <c r="A58" s="469"/>
      <c r="B58" s="439"/>
      <c r="C58" s="658"/>
    </row>
    <row r="59" spans="1:14" s="166" customFormat="1" ht="15" customHeight="1">
      <c r="C59" s="933"/>
      <c r="D59" s="445"/>
      <c r="E59" s="445"/>
      <c r="I59" s="641"/>
      <c r="N59" s="641"/>
    </row>
    <row r="60" spans="1:14">
      <c r="D60" s="94"/>
      <c r="E60" s="94"/>
      <c r="F60" s="89"/>
      <c r="G60" s="89"/>
      <c r="H60" s="89"/>
    </row>
    <row r="61" spans="1:14">
      <c r="D61" s="94"/>
      <c r="E61" s="94"/>
      <c r="F61" s="89"/>
      <c r="G61" s="89"/>
      <c r="H61" s="89"/>
    </row>
    <row r="62" spans="1:14">
      <c r="D62" s="991"/>
      <c r="E62" s="382"/>
      <c r="F62" s="991"/>
      <c r="G62" s="382"/>
      <c r="H62" s="89"/>
    </row>
    <row r="63" spans="1:14">
      <c r="D63" s="94"/>
      <c r="E63" s="94"/>
      <c r="F63" s="94"/>
      <c r="G63" s="94"/>
      <c r="H63" s="89"/>
    </row>
    <row r="64" spans="1:14">
      <c r="D64" s="94"/>
      <c r="E64" s="94"/>
      <c r="F64" s="89"/>
      <c r="G64" s="89"/>
      <c r="H64" s="89"/>
    </row>
    <row r="65" spans="4:8">
      <c r="D65" s="94"/>
      <c r="E65" s="94"/>
      <c r="F65" s="89"/>
      <c r="G65" s="89"/>
      <c r="H65" s="89"/>
    </row>
  </sheetData>
  <autoFilter ref="A17:N17"/>
  <customSheetViews>
    <customSheetView guid="{C5F44875-2256-4473-BD8B-FE5F322CC657}" showPageBreaks="1" printArea="1" view="pageBreakPreview">
      <selection activeCell="E10" sqref="E10"/>
      <rowBreaks count="1" manualBreakCount="1">
        <brk id="38" min="2" max="7" man="1"/>
      </rowBreaks>
      <pageMargins left="0.78740157480314965" right="0.78740157480314965" top="0.78740157480314965" bottom="4.1338582677165361" header="0.51181102362204722" footer="3.5433070866141736"/>
      <printOptions horizontalCentered="1"/>
      <pageSetup paperSize="9" scale="93" firstPageNumber="5" orientation="portrait" blackAndWhite="1" useFirstPageNumber="1" r:id="rId1"/>
      <headerFooter alignWithMargins="0">
        <oddHeader xml:space="preserve">&amp;C   </oddHeader>
        <oddFooter>&amp;C&amp;"Times New Roman,Bold"&amp;P</oddFooter>
      </headerFooter>
    </customSheetView>
    <customSheetView guid="{A48B2B02-857B-4E03-8EC3-B83BCD408191}" showPageBreaks="1" printArea="1" view="pageBreakPreview" topLeftCell="A91">
      <selection activeCell="C67" sqref="C67"/>
      <rowBreaks count="1" manualBreakCount="1">
        <brk id="38" min="2" max="7" man="1"/>
      </rowBreaks>
      <pageMargins left="0.78740157480314965" right="0.78740157480314965" top="0.78740157480314965" bottom="4.1338582677165361" header="0.51181102362204722" footer="3.5433070866141736"/>
      <printOptions horizontalCentered="1"/>
      <pageSetup paperSize="9" scale="93" firstPageNumber="5" orientation="portrait" blackAndWhite="1" useFirstPageNumber="1" r:id="rId2"/>
      <headerFooter alignWithMargins="0">
        <oddHeader xml:space="preserve">&amp;C   </oddHeader>
        <oddFooter>&amp;C&amp;"Times New Roman,Bold"&amp;P</oddFooter>
      </headerFooter>
    </customSheetView>
  </customSheetViews>
  <mergeCells count="6">
    <mergeCell ref="B53:G53"/>
    <mergeCell ref="A1:G1"/>
    <mergeCell ref="A2:G2"/>
    <mergeCell ref="A3:G3"/>
    <mergeCell ref="B4:G4"/>
    <mergeCell ref="B16:G16"/>
  </mergeCells>
  <printOptions horizontalCentered="1"/>
  <pageMargins left="0.6692913385826772" right="0.6692913385826772" top="0.78740157480314965" bottom="3.7401574803149606" header="0.51181102362204722" footer="3.1496062992125986"/>
  <pageSetup paperSize="9" scale="90" firstPageNumber="6" orientation="portrait" blackAndWhite="1" useFirstPageNumber="1" r:id="rId3"/>
  <headerFooter alignWithMargins="0">
    <oddHeader xml:space="preserve">&amp;C   </oddHeader>
    <oddFooter>&amp;C&amp;"Times New Roman,Bold"&amp;P</oddFooter>
  </headerFooter>
</worksheet>
</file>

<file path=xl/worksheets/sheet5.xml><?xml version="1.0" encoding="utf-8"?>
<worksheet xmlns="http://schemas.openxmlformats.org/spreadsheetml/2006/main" xmlns:r="http://schemas.openxmlformats.org/officeDocument/2006/relationships">
  <sheetPr syncVertical="1" syncRef="A1" transitionEvaluation="1" codeName="Sheet10">
    <tabColor rgb="FF00B050"/>
  </sheetPr>
  <dimension ref="A1:L75"/>
  <sheetViews>
    <sheetView view="pageBreakPreview" zoomScaleSheetLayoutView="100" workbookViewId="0">
      <selection activeCell="I1" sqref="I1:AD1048576"/>
    </sheetView>
  </sheetViews>
  <sheetFormatPr defaultColWidth="12.44140625" defaultRowHeight="13.2"/>
  <cols>
    <col min="1" max="1" width="6.33203125" style="70" customWidth="1"/>
    <col min="2" max="2" width="7.6640625" style="70" customWidth="1"/>
    <col min="3" max="3" width="38.6640625" style="1021" customWidth="1"/>
    <col min="4" max="7" width="9.6640625" style="70" customWidth="1"/>
    <col min="8" max="8" width="3.109375" style="70" customWidth="1"/>
    <col min="9" max="9" width="12.44140625" style="89"/>
    <col min="10" max="10" width="9.33203125" style="89" customWidth="1"/>
    <col min="11" max="11" width="8" style="89" customWidth="1"/>
    <col min="12" max="12" width="12.44140625" style="71"/>
    <col min="13" max="16384" width="12.44140625" style="70"/>
  </cols>
  <sheetData>
    <row r="1" spans="1:12" s="166" customFormat="1" ht="15" customHeight="1">
      <c r="A1" s="1303" t="s">
        <v>112</v>
      </c>
      <c r="B1" s="1303"/>
      <c r="C1" s="1303"/>
      <c r="D1" s="1303"/>
      <c r="E1" s="1303"/>
      <c r="F1" s="1303"/>
      <c r="G1" s="1303"/>
      <c r="H1" s="1202"/>
      <c r="I1" s="671"/>
      <c r="J1" s="671"/>
      <c r="K1" s="671"/>
      <c r="L1" s="641"/>
    </row>
    <row r="2" spans="1:12" s="166" customFormat="1" ht="15" customHeight="1">
      <c r="A2" s="1303" t="s">
        <v>113</v>
      </c>
      <c r="B2" s="1303"/>
      <c r="C2" s="1303"/>
      <c r="D2" s="1303"/>
      <c r="E2" s="1303"/>
      <c r="F2" s="1303"/>
      <c r="G2" s="1303"/>
      <c r="H2" s="1202"/>
      <c r="I2" s="671"/>
      <c r="J2" s="671"/>
      <c r="K2" s="671"/>
      <c r="L2" s="641"/>
    </row>
    <row r="3" spans="1:12" ht="30.6" customHeight="1">
      <c r="A3" s="1286" t="s">
        <v>400</v>
      </c>
      <c r="B3" s="1286"/>
      <c r="C3" s="1286"/>
      <c r="D3" s="1286"/>
      <c r="E3" s="1286"/>
      <c r="F3" s="1286"/>
      <c r="G3" s="1286"/>
      <c r="H3" s="626"/>
    </row>
    <row r="4" spans="1:12" ht="13.8">
      <c r="A4" s="26"/>
      <c r="B4" s="1291"/>
      <c r="C4" s="1291"/>
      <c r="D4" s="1291"/>
      <c r="E4" s="1291"/>
      <c r="F4" s="1291"/>
      <c r="G4" s="1291"/>
      <c r="H4" s="1154"/>
    </row>
    <row r="5" spans="1:12" ht="13.5" customHeight="1">
      <c r="A5" s="26"/>
      <c r="B5" s="22"/>
      <c r="C5" s="6"/>
      <c r="D5" s="28"/>
      <c r="E5" s="29" t="s">
        <v>3</v>
      </c>
      <c r="F5" s="29" t="s">
        <v>4</v>
      </c>
      <c r="G5" s="29" t="s">
        <v>101</v>
      </c>
      <c r="H5" s="25"/>
    </row>
    <row r="6" spans="1:12" ht="13.5" customHeight="1">
      <c r="A6" s="26"/>
      <c r="B6" s="34" t="s">
        <v>5</v>
      </c>
      <c r="C6" s="6" t="s">
        <v>6</v>
      </c>
      <c r="D6" s="31" t="s">
        <v>44</v>
      </c>
      <c r="E6" s="24">
        <v>261955</v>
      </c>
      <c r="F6" s="390">
        <v>0</v>
      </c>
      <c r="G6" s="24">
        <f>SUM(E6:F6)</f>
        <v>261955</v>
      </c>
      <c r="H6" s="24"/>
    </row>
    <row r="7" spans="1:12" ht="16.5" customHeight="1">
      <c r="A7" s="26"/>
      <c r="B7" s="393" t="s">
        <v>7</v>
      </c>
      <c r="C7" s="65" t="s">
        <v>314</v>
      </c>
      <c r="D7" s="31" t="s">
        <v>44</v>
      </c>
      <c r="E7" s="24">
        <v>95000</v>
      </c>
      <c r="F7" s="390">
        <v>0</v>
      </c>
      <c r="G7" s="24">
        <f>SUM(E7:F7)</f>
        <v>95000</v>
      </c>
      <c r="H7" s="24"/>
    </row>
    <row r="8" spans="1:12" ht="13.5" customHeight="1">
      <c r="A8" s="26"/>
      <c r="B8" s="393" t="s">
        <v>311</v>
      </c>
      <c r="C8" s="65" t="s">
        <v>398</v>
      </c>
      <c r="D8" s="31" t="s">
        <v>44</v>
      </c>
      <c r="E8" s="24">
        <v>7144</v>
      </c>
      <c r="F8" s="390" t="s">
        <v>88</v>
      </c>
      <c r="G8" s="24">
        <f>SUM(E8:F8)</f>
        <v>7144</v>
      </c>
      <c r="H8" s="24"/>
    </row>
    <row r="9" spans="1:12" ht="7.95" customHeight="1">
      <c r="A9" s="26"/>
      <c r="B9" s="393"/>
      <c r="C9" s="65"/>
      <c r="D9" s="31"/>
      <c r="E9" s="24"/>
      <c r="F9" s="390"/>
      <c r="G9" s="24"/>
      <c r="H9" s="24"/>
    </row>
    <row r="10" spans="1:12" ht="13.5" customHeight="1">
      <c r="A10" s="26"/>
      <c r="B10" s="30" t="s">
        <v>330</v>
      </c>
      <c r="C10" s="609" t="s">
        <v>8</v>
      </c>
      <c r="D10" s="33"/>
      <c r="E10" s="25"/>
      <c r="F10" s="391"/>
      <c r="G10" s="25"/>
      <c r="H10" s="25"/>
    </row>
    <row r="11" spans="1:12" ht="13.5" customHeight="1">
      <c r="A11" s="26"/>
      <c r="B11" s="30"/>
      <c r="C11" s="609" t="s">
        <v>97</v>
      </c>
      <c r="D11" s="33" t="s">
        <v>44</v>
      </c>
      <c r="E11" s="25">
        <f>G33</f>
        <v>10400</v>
      </c>
      <c r="F11" s="167">
        <v>0</v>
      </c>
      <c r="G11" s="25">
        <f>SUM(E11:F11)</f>
        <v>10400</v>
      </c>
      <c r="H11" s="25"/>
    </row>
    <row r="12" spans="1:12" ht="13.5" customHeight="1">
      <c r="A12" s="26"/>
      <c r="B12" s="34" t="s">
        <v>43</v>
      </c>
      <c r="C12" s="6" t="s">
        <v>312</v>
      </c>
      <c r="D12" s="35" t="s">
        <v>44</v>
      </c>
      <c r="E12" s="36">
        <f>SUM(E6:E11)</f>
        <v>374499</v>
      </c>
      <c r="F12" s="392">
        <f>SUM(F6:F11)</f>
        <v>0</v>
      </c>
      <c r="G12" s="36">
        <f>SUM(E12:F12)</f>
        <v>374499</v>
      </c>
      <c r="H12" s="24"/>
    </row>
    <row r="13" spans="1:12">
      <c r="A13" s="26"/>
      <c r="B13" s="30"/>
      <c r="C13" s="6"/>
      <c r="D13" s="23"/>
      <c r="E13" s="23"/>
      <c r="F13" s="31"/>
      <c r="G13" s="23"/>
      <c r="H13" s="23"/>
    </row>
    <row r="14" spans="1:12" ht="13.5" customHeight="1">
      <c r="A14" s="26"/>
      <c r="B14" s="34" t="s">
        <v>397</v>
      </c>
      <c r="C14" s="441" t="s">
        <v>21</v>
      </c>
      <c r="D14" s="441"/>
      <c r="E14" s="441"/>
      <c r="F14" s="37"/>
      <c r="G14" s="441"/>
      <c r="H14" s="22"/>
    </row>
    <row r="15" spans="1:12" ht="7.95" customHeight="1">
      <c r="A15" s="26"/>
      <c r="B15" s="30"/>
      <c r="C15" s="6"/>
      <c r="D15" s="22"/>
      <c r="E15" s="22"/>
      <c r="F15" s="37"/>
      <c r="G15" s="22"/>
      <c r="H15" s="22"/>
    </row>
    <row r="16" spans="1:12" s="1" customFormat="1" ht="13.8" thickBot="1">
      <c r="A16" s="38"/>
      <c r="B16" s="1292" t="s">
        <v>89</v>
      </c>
      <c r="C16" s="1292"/>
      <c r="D16" s="1292"/>
      <c r="E16" s="1292"/>
      <c r="F16" s="1292"/>
      <c r="G16" s="1292"/>
      <c r="H16" s="388"/>
      <c r="I16" s="147"/>
      <c r="J16" s="147"/>
      <c r="K16" s="147"/>
    </row>
    <row r="17" spans="1:12" s="1" customFormat="1" ht="14.4" thickTop="1" thickBot="1">
      <c r="A17" s="38"/>
      <c r="B17" s="203"/>
      <c r="C17" s="203" t="s">
        <v>22</v>
      </c>
      <c r="D17" s="203"/>
      <c r="E17" s="203"/>
      <c r="F17" s="203"/>
      <c r="G17" s="39" t="s">
        <v>101</v>
      </c>
      <c r="H17" s="25"/>
      <c r="I17" s="147"/>
      <c r="J17" s="147"/>
      <c r="K17" s="147"/>
    </row>
    <row r="18" spans="1:12" ht="15" customHeight="1" thickTop="1">
      <c r="A18" s="476"/>
      <c r="B18" s="1178"/>
      <c r="C18" s="446" t="s">
        <v>47</v>
      </c>
      <c r="D18" s="142"/>
      <c r="E18" s="238"/>
      <c r="F18" s="238"/>
      <c r="G18" s="477"/>
      <c r="H18" s="477"/>
      <c r="I18" s="70"/>
      <c r="J18" s="70"/>
      <c r="K18" s="70"/>
      <c r="L18" s="70"/>
    </row>
    <row r="19" spans="1:12" ht="15" customHeight="1">
      <c r="A19" s="74" t="s">
        <v>48</v>
      </c>
      <c r="B19" s="478">
        <v>2250</v>
      </c>
      <c r="C19" s="446" t="s">
        <v>114</v>
      </c>
      <c r="D19" s="130"/>
      <c r="E19" s="479"/>
      <c r="F19" s="479"/>
      <c r="G19" s="83"/>
      <c r="H19" s="83"/>
      <c r="I19" s="70"/>
      <c r="J19" s="70"/>
      <c r="K19" s="70"/>
      <c r="L19" s="70"/>
    </row>
    <row r="20" spans="1:12" s="551" customFormat="1" ht="15" customHeight="1">
      <c r="A20" s="74"/>
      <c r="B20" s="777">
        <v>0.10299999999999999</v>
      </c>
      <c r="C20" s="480" t="s">
        <v>333</v>
      </c>
      <c r="D20" s="748"/>
      <c r="E20" s="749"/>
      <c r="F20" s="749"/>
      <c r="G20" s="750"/>
      <c r="H20" s="750"/>
    </row>
    <row r="21" spans="1:12" s="551" customFormat="1" ht="26.4">
      <c r="A21" s="74"/>
      <c r="B21" s="885">
        <v>0.68</v>
      </c>
      <c r="C21" s="104" t="s">
        <v>505</v>
      </c>
      <c r="H21" s="1163"/>
      <c r="I21" s="131"/>
      <c r="J21" s="131"/>
      <c r="K21" s="131"/>
      <c r="L21" s="575"/>
    </row>
    <row r="22" spans="1:12" s="551" customFormat="1">
      <c r="A22" s="74"/>
      <c r="B22" s="938" t="s">
        <v>589</v>
      </c>
      <c r="C22" s="73" t="s">
        <v>207</v>
      </c>
      <c r="E22" s="551">
        <v>1000</v>
      </c>
      <c r="F22" s="1204">
        <v>0</v>
      </c>
      <c r="G22" s="671">
        <f t="shared" ref="G22:G23" si="0">SUM(E22:F22)</f>
        <v>1000</v>
      </c>
      <c r="H22" s="1163" t="s">
        <v>165</v>
      </c>
      <c r="I22" s="131"/>
      <c r="J22" s="131"/>
      <c r="K22" s="131"/>
      <c r="L22" s="575"/>
    </row>
    <row r="23" spans="1:12" s="166" customFormat="1" ht="15" customHeight="1">
      <c r="A23" s="629"/>
      <c r="B23" s="915" t="s">
        <v>506</v>
      </c>
      <c r="C23" s="560" t="s">
        <v>92</v>
      </c>
      <c r="D23" s="1205"/>
      <c r="E23" s="1205">
        <v>4000</v>
      </c>
      <c r="F23" s="880">
        <v>0</v>
      </c>
      <c r="G23" s="1205">
        <f t="shared" si="0"/>
        <v>4000</v>
      </c>
      <c r="H23" s="166" t="s">
        <v>166</v>
      </c>
      <c r="I23" s="671"/>
      <c r="J23" s="671"/>
      <c r="K23" s="671"/>
      <c r="L23" s="641"/>
    </row>
    <row r="24" spans="1:12" ht="26.4">
      <c r="A24" s="74" t="s">
        <v>43</v>
      </c>
      <c r="B24" s="885">
        <v>0.68</v>
      </c>
      <c r="C24" s="104" t="s">
        <v>505</v>
      </c>
      <c r="D24" s="481"/>
      <c r="E24" s="481">
        <f>SUM(E22:E23)</f>
        <v>5000</v>
      </c>
      <c r="F24" s="849">
        <f t="shared" ref="F24:G24" si="1">SUM(F22:F23)</f>
        <v>0</v>
      </c>
      <c r="G24" s="481">
        <f t="shared" si="1"/>
        <v>5000</v>
      </c>
    </row>
    <row r="25" spans="1:12">
      <c r="A25" s="74"/>
      <c r="B25" s="885"/>
      <c r="C25" s="104"/>
      <c r="D25" s="89"/>
      <c r="E25" s="89"/>
      <c r="F25" s="872"/>
      <c r="G25" s="89"/>
    </row>
    <row r="26" spans="1:12">
      <c r="A26" s="704"/>
      <c r="B26" s="131">
        <v>60</v>
      </c>
      <c r="C26" s="623" t="s">
        <v>520</v>
      </c>
      <c r="D26" s="89"/>
      <c r="E26" s="89"/>
      <c r="F26" s="872"/>
      <c r="G26" s="89"/>
    </row>
    <row r="27" spans="1:12">
      <c r="A27" s="74"/>
      <c r="B27" s="913">
        <v>71</v>
      </c>
      <c r="C27" s="73" t="s">
        <v>521</v>
      </c>
      <c r="D27" s="89"/>
      <c r="E27" s="89"/>
      <c r="F27" s="872"/>
      <c r="G27" s="89"/>
    </row>
    <row r="28" spans="1:12">
      <c r="A28" s="74"/>
      <c r="B28" s="914" t="s">
        <v>522</v>
      </c>
      <c r="C28" s="73" t="s">
        <v>224</v>
      </c>
      <c r="D28" s="616"/>
      <c r="E28" s="616">
        <f>1000+1000+3400</f>
        <v>5400</v>
      </c>
      <c r="F28" s="654">
        <v>0</v>
      </c>
      <c r="G28" s="1206">
        <f t="shared" ref="G28" si="2">SUM(E28:F28)</f>
        <v>5400</v>
      </c>
      <c r="H28" s="70" t="s">
        <v>171</v>
      </c>
    </row>
    <row r="29" spans="1:12">
      <c r="A29" s="74" t="s">
        <v>43</v>
      </c>
      <c r="B29" s="913">
        <v>71</v>
      </c>
      <c r="C29" s="73" t="s">
        <v>521</v>
      </c>
      <c r="D29" s="616"/>
      <c r="E29" s="616">
        <f>E28</f>
        <v>5400</v>
      </c>
      <c r="F29" s="654">
        <f t="shared" ref="F29:G30" si="3">F28</f>
        <v>0</v>
      </c>
      <c r="G29" s="616">
        <f t="shared" si="3"/>
        <v>5400</v>
      </c>
    </row>
    <row r="30" spans="1:12">
      <c r="A30" s="74" t="s">
        <v>43</v>
      </c>
      <c r="B30" s="551">
        <v>60</v>
      </c>
      <c r="C30" s="104" t="s">
        <v>520</v>
      </c>
      <c r="D30" s="616"/>
      <c r="E30" s="616">
        <f>E29</f>
        <v>5400</v>
      </c>
      <c r="F30" s="654">
        <f t="shared" si="3"/>
        <v>0</v>
      </c>
      <c r="G30" s="616">
        <f t="shared" si="3"/>
        <v>5400</v>
      </c>
    </row>
    <row r="31" spans="1:12">
      <c r="A31" s="704" t="s">
        <v>43</v>
      </c>
      <c r="B31" s="779">
        <v>0.10299999999999999</v>
      </c>
      <c r="C31" s="446" t="s">
        <v>333</v>
      </c>
      <c r="D31" s="616"/>
      <c r="E31" s="616">
        <f>E24+E30</f>
        <v>10400</v>
      </c>
      <c r="F31" s="654">
        <f t="shared" ref="F31:G31" si="4">F24+F30</f>
        <v>0</v>
      </c>
      <c r="G31" s="616">
        <f t="shared" si="4"/>
        <v>10400</v>
      </c>
    </row>
    <row r="32" spans="1:12">
      <c r="A32" s="778" t="s">
        <v>43</v>
      </c>
      <c r="B32" s="478">
        <v>2250</v>
      </c>
      <c r="C32" s="480" t="s">
        <v>114</v>
      </c>
      <c r="D32" s="616"/>
      <c r="E32" s="616">
        <f t="shared" ref="E32:E34" si="5">E31</f>
        <v>10400</v>
      </c>
      <c r="F32" s="654">
        <f t="shared" ref="F32:G32" si="6">F31</f>
        <v>0</v>
      </c>
      <c r="G32" s="616">
        <f t="shared" si="6"/>
        <v>10400</v>
      </c>
    </row>
    <row r="33" spans="1:12">
      <c r="A33" s="780" t="s">
        <v>43</v>
      </c>
      <c r="B33" s="481"/>
      <c r="C33" s="781" t="s">
        <v>47</v>
      </c>
      <c r="D33" s="616"/>
      <c r="E33" s="616">
        <f t="shared" si="5"/>
        <v>10400</v>
      </c>
      <c r="F33" s="654">
        <f t="shared" ref="F33:G33" si="7">F32</f>
        <v>0</v>
      </c>
      <c r="G33" s="616">
        <f t="shared" si="7"/>
        <v>10400</v>
      </c>
    </row>
    <row r="34" spans="1:12">
      <c r="A34" s="780" t="s">
        <v>43</v>
      </c>
      <c r="B34" s="481"/>
      <c r="C34" s="781" t="s">
        <v>44</v>
      </c>
      <c r="D34" s="616"/>
      <c r="E34" s="616">
        <f t="shared" si="5"/>
        <v>10400</v>
      </c>
      <c r="F34" s="654">
        <f t="shared" ref="F34:G34" si="8">F33</f>
        <v>0</v>
      </c>
      <c r="G34" s="616">
        <f t="shared" si="8"/>
        <v>10400</v>
      </c>
    </row>
    <row r="35" spans="1:12">
      <c r="A35" s="704"/>
      <c r="B35" s="89"/>
      <c r="C35" s="446"/>
    </row>
    <row r="36" spans="1:12" s="166" customFormat="1" ht="18" customHeight="1">
      <c r="A36" s="848" t="s">
        <v>486</v>
      </c>
      <c r="B36" s="671"/>
      <c r="C36" s="563"/>
      <c r="I36" s="671"/>
      <c r="J36" s="671"/>
      <c r="K36" s="671"/>
      <c r="L36" s="641"/>
    </row>
    <row r="37" spans="1:12" s="166" customFormat="1" ht="15" customHeight="1">
      <c r="A37" s="916" t="s">
        <v>165</v>
      </c>
      <c r="B37" s="131" t="s">
        <v>596</v>
      </c>
      <c r="C37" s="563"/>
      <c r="I37" s="671"/>
      <c r="J37" s="671"/>
      <c r="K37" s="671"/>
      <c r="L37" s="641"/>
    </row>
    <row r="38" spans="1:12" s="166" customFormat="1" ht="15" customHeight="1">
      <c r="A38" s="916" t="s">
        <v>166</v>
      </c>
      <c r="B38" s="131" t="s">
        <v>562</v>
      </c>
      <c r="C38" s="563"/>
      <c r="I38" s="671"/>
      <c r="J38" s="671"/>
      <c r="K38" s="671"/>
      <c r="L38" s="641"/>
    </row>
    <row r="39" spans="1:12" s="166" customFormat="1" ht="15" customHeight="1">
      <c r="A39" s="363" t="s">
        <v>171</v>
      </c>
      <c r="B39" s="1302" t="s">
        <v>623</v>
      </c>
      <c r="C39" s="1302"/>
      <c r="D39" s="1302"/>
      <c r="E39" s="1302"/>
      <c r="F39" s="1302"/>
      <c r="G39" s="1302"/>
      <c r="I39" s="671"/>
      <c r="J39" s="671"/>
      <c r="K39" s="671"/>
      <c r="L39" s="641"/>
    </row>
    <row r="40" spans="1:12" s="166" customFormat="1" ht="15" customHeight="1">
      <c r="A40" s="916" t="s">
        <v>88</v>
      </c>
      <c r="B40" s="671" t="s">
        <v>622</v>
      </c>
      <c r="C40" s="563"/>
      <c r="I40" s="671"/>
      <c r="J40" s="671"/>
      <c r="K40" s="671"/>
      <c r="L40" s="641"/>
    </row>
    <row r="41" spans="1:12" s="166" customFormat="1" ht="15" customHeight="1">
      <c r="A41" s="916" t="s">
        <v>88</v>
      </c>
      <c r="B41" s="671" t="s">
        <v>624</v>
      </c>
      <c r="C41" s="563"/>
      <c r="I41" s="671"/>
      <c r="J41" s="671"/>
      <c r="K41" s="671"/>
      <c r="L41" s="641"/>
    </row>
    <row r="42" spans="1:12" s="166" customFormat="1" ht="15" customHeight="1">
      <c r="A42" s="916" t="s">
        <v>88</v>
      </c>
      <c r="B42" s="671" t="s">
        <v>640</v>
      </c>
      <c r="C42" s="563"/>
      <c r="I42" s="671"/>
      <c r="J42" s="671"/>
      <c r="K42" s="671"/>
      <c r="L42" s="641"/>
    </row>
    <row r="43" spans="1:12" s="166" customFormat="1" ht="15" customHeight="1">
      <c r="A43" s="916" t="s">
        <v>88</v>
      </c>
      <c r="B43" s="671" t="s">
        <v>641</v>
      </c>
      <c r="C43" s="563"/>
      <c r="I43" s="671"/>
      <c r="J43" s="671"/>
      <c r="K43" s="671"/>
      <c r="L43" s="641"/>
    </row>
    <row r="44" spans="1:12" s="166" customFormat="1" ht="15" customHeight="1">
      <c r="A44" s="916" t="s">
        <v>88</v>
      </c>
      <c r="B44" s="671" t="s">
        <v>625</v>
      </c>
      <c r="C44" s="563"/>
      <c r="I44" s="671"/>
      <c r="J44" s="671"/>
      <c r="K44" s="671"/>
      <c r="L44" s="641"/>
    </row>
    <row r="45" spans="1:12" s="166" customFormat="1" ht="15" customHeight="1">
      <c r="A45" s="916" t="s">
        <v>88</v>
      </c>
      <c r="B45" s="671" t="s">
        <v>642</v>
      </c>
      <c r="C45" s="563"/>
      <c r="I45" s="671"/>
      <c r="J45" s="671"/>
      <c r="K45" s="671"/>
      <c r="L45" s="641"/>
    </row>
    <row r="46" spans="1:12" s="166" customFormat="1" ht="15" customHeight="1">
      <c r="A46" s="916" t="s">
        <v>88</v>
      </c>
      <c r="B46" s="671" t="s">
        <v>626</v>
      </c>
      <c r="C46" s="563"/>
      <c r="I46" s="671"/>
      <c r="J46" s="671"/>
      <c r="K46" s="671"/>
      <c r="L46" s="641"/>
    </row>
    <row r="47" spans="1:12" s="166" customFormat="1" ht="15" customHeight="1">
      <c r="A47" s="916" t="s">
        <v>88</v>
      </c>
      <c r="B47" s="671" t="s">
        <v>627</v>
      </c>
      <c r="C47" s="563"/>
      <c r="I47" s="671"/>
      <c r="J47" s="671"/>
      <c r="K47" s="671"/>
      <c r="L47" s="641"/>
    </row>
    <row r="48" spans="1:12" s="166" customFormat="1" ht="15" customHeight="1">
      <c r="A48" s="916" t="s">
        <v>88</v>
      </c>
      <c r="B48" s="671" t="s">
        <v>628</v>
      </c>
      <c r="C48" s="563"/>
      <c r="I48" s="671"/>
      <c r="J48" s="671"/>
      <c r="K48" s="671"/>
      <c r="L48" s="641"/>
    </row>
    <row r="49" spans="1:12" s="166" customFormat="1" ht="15" customHeight="1">
      <c r="A49" s="916" t="s">
        <v>88</v>
      </c>
      <c r="B49" s="671" t="s">
        <v>631</v>
      </c>
      <c r="C49" s="563"/>
      <c r="I49" s="671"/>
      <c r="J49" s="671"/>
      <c r="K49" s="671"/>
      <c r="L49" s="641"/>
    </row>
    <row r="50" spans="1:12" s="166" customFormat="1" ht="15" customHeight="1">
      <c r="A50" s="916" t="s">
        <v>88</v>
      </c>
      <c r="B50" s="671" t="s">
        <v>632</v>
      </c>
      <c r="C50" s="563"/>
      <c r="I50" s="671"/>
      <c r="J50" s="671"/>
      <c r="K50" s="671"/>
      <c r="L50" s="641"/>
    </row>
    <row r="51" spans="1:12" s="166" customFormat="1" ht="15" customHeight="1">
      <c r="A51" s="916" t="s">
        <v>88</v>
      </c>
      <c r="B51" s="671" t="s">
        <v>629</v>
      </c>
      <c r="C51" s="563"/>
      <c r="I51" s="671"/>
      <c r="J51" s="671"/>
      <c r="K51" s="671"/>
      <c r="L51" s="641"/>
    </row>
    <row r="52" spans="1:12" s="166" customFormat="1" ht="15" customHeight="1">
      <c r="A52" s="916" t="s">
        <v>88</v>
      </c>
      <c r="B52" s="671" t="s">
        <v>630</v>
      </c>
      <c r="C52" s="563"/>
      <c r="I52" s="671"/>
      <c r="J52" s="671"/>
      <c r="K52" s="671"/>
      <c r="L52" s="641"/>
    </row>
    <row r="53" spans="1:12" s="166" customFormat="1" ht="15" customHeight="1">
      <c r="A53" s="916" t="s">
        <v>88</v>
      </c>
      <c r="B53" s="671" t="s">
        <v>633</v>
      </c>
      <c r="C53" s="563"/>
      <c r="I53" s="671"/>
      <c r="J53" s="671"/>
      <c r="K53" s="671"/>
      <c r="L53" s="641"/>
    </row>
    <row r="54" spans="1:12" s="166" customFormat="1" ht="15" customHeight="1">
      <c r="A54" s="916" t="s">
        <v>88</v>
      </c>
      <c r="B54" s="671" t="s">
        <v>643</v>
      </c>
      <c r="C54" s="563"/>
      <c r="I54" s="671"/>
      <c r="J54" s="671"/>
      <c r="K54" s="671"/>
      <c r="L54" s="641"/>
    </row>
    <row r="55" spans="1:12" s="166" customFormat="1" ht="15" customHeight="1">
      <c r="A55" s="916" t="s">
        <v>88</v>
      </c>
      <c r="B55" s="671" t="s">
        <v>634</v>
      </c>
      <c r="C55" s="563"/>
      <c r="I55" s="671"/>
      <c r="J55" s="671"/>
      <c r="K55" s="671"/>
      <c r="L55" s="641"/>
    </row>
    <row r="56" spans="1:12" s="166" customFormat="1">
      <c r="A56" s="916" t="s">
        <v>88</v>
      </c>
      <c r="B56" s="671" t="s">
        <v>635</v>
      </c>
      <c r="C56" s="563"/>
      <c r="I56" s="671"/>
      <c r="J56" s="671"/>
      <c r="K56" s="671"/>
      <c r="L56" s="641"/>
    </row>
    <row r="57" spans="1:12" s="166" customFormat="1">
      <c r="A57" s="916" t="s">
        <v>88</v>
      </c>
      <c r="B57" s="671" t="s">
        <v>636</v>
      </c>
      <c r="C57" s="563"/>
      <c r="I57" s="671"/>
      <c r="J57" s="671"/>
      <c r="K57" s="671"/>
      <c r="L57" s="641"/>
    </row>
    <row r="58" spans="1:12" s="166" customFormat="1">
      <c r="A58" s="916" t="s">
        <v>88</v>
      </c>
      <c r="B58" s="671" t="s">
        <v>637</v>
      </c>
      <c r="C58" s="563"/>
      <c r="I58" s="671"/>
      <c r="J58" s="671"/>
      <c r="K58" s="671"/>
      <c r="L58" s="641"/>
    </row>
    <row r="59" spans="1:12" s="166" customFormat="1">
      <c r="A59" s="916" t="s">
        <v>88</v>
      </c>
      <c r="B59" s="671" t="s">
        <v>638</v>
      </c>
      <c r="C59" s="563"/>
      <c r="I59" s="671"/>
      <c r="J59" s="671"/>
      <c r="K59" s="671"/>
      <c r="L59" s="641"/>
    </row>
    <row r="60" spans="1:12" s="166" customFormat="1">
      <c r="A60" s="916" t="s">
        <v>88</v>
      </c>
      <c r="B60" s="671" t="s">
        <v>639</v>
      </c>
      <c r="C60" s="563"/>
      <c r="I60" s="671"/>
      <c r="J60" s="671"/>
      <c r="K60" s="671"/>
      <c r="L60" s="641"/>
    </row>
    <row r="61" spans="1:12" s="166" customFormat="1">
      <c r="A61" s="916"/>
      <c r="B61" s="671"/>
      <c r="C61" s="563"/>
      <c r="I61" s="671"/>
      <c r="J61" s="671"/>
      <c r="K61" s="671"/>
      <c r="L61" s="641"/>
    </row>
    <row r="62" spans="1:12" s="166" customFormat="1">
      <c r="A62" s="916"/>
      <c r="B62" s="671"/>
      <c r="C62" s="563"/>
      <c r="I62" s="671"/>
      <c r="J62" s="671"/>
      <c r="K62" s="671"/>
      <c r="L62" s="641"/>
    </row>
    <row r="63" spans="1:12" s="166" customFormat="1">
      <c r="A63" s="916"/>
      <c r="B63" s="671"/>
      <c r="C63" s="563"/>
      <c r="I63" s="671"/>
      <c r="J63" s="671"/>
      <c r="K63" s="671"/>
      <c r="L63" s="641"/>
    </row>
    <row r="64" spans="1:12" s="166" customFormat="1">
      <c r="A64" s="916"/>
      <c r="B64" s="671"/>
      <c r="C64" s="563"/>
      <c r="I64" s="671"/>
      <c r="J64" s="671"/>
      <c r="K64" s="671"/>
      <c r="L64" s="641"/>
    </row>
    <row r="65" spans="1:12" s="166" customFormat="1">
      <c r="A65" s="916"/>
      <c r="B65" s="671"/>
      <c r="C65" s="563"/>
      <c r="I65" s="671"/>
      <c r="J65" s="671"/>
      <c r="K65" s="671"/>
      <c r="L65" s="641"/>
    </row>
    <row r="66" spans="1:12" s="166" customFormat="1">
      <c r="A66" s="916"/>
      <c r="B66" s="671"/>
      <c r="C66" s="563"/>
      <c r="I66" s="671"/>
      <c r="J66" s="671"/>
      <c r="K66" s="671"/>
      <c r="L66" s="641"/>
    </row>
    <row r="67" spans="1:12" s="166" customFormat="1">
      <c r="A67" s="916"/>
      <c r="B67" s="671"/>
      <c r="C67" s="563"/>
      <c r="D67" s="671"/>
      <c r="E67" s="671"/>
      <c r="F67" s="671"/>
      <c r="G67" s="671"/>
      <c r="H67" s="671"/>
      <c r="I67" s="671"/>
      <c r="J67" s="671"/>
      <c r="K67" s="671"/>
      <c r="L67" s="641"/>
    </row>
    <row r="68" spans="1:12" s="166" customFormat="1">
      <c r="A68" s="916"/>
      <c r="B68" s="671"/>
      <c r="C68" s="563"/>
      <c r="D68" s="671"/>
      <c r="E68" s="671"/>
      <c r="F68" s="671"/>
      <c r="G68" s="671"/>
      <c r="H68" s="671"/>
      <c r="I68" s="671"/>
      <c r="J68" s="671"/>
      <c r="K68" s="671"/>
      <c r="L68" s="641"/>
    </row>
    <row r="69" spans="1:12" s="166" customFormat="1" ht="18" customHeight="1">
      <c r="A69" s="848"/>
      <c r="B69" s="671"/>
      <c r="C69" s="563"/>
      <c r="D69" s="671"/>
      <c r="E69" s="671"/>
      <c r="F69" s="671"/>
      <c r="G69" s="671"/>
      <c r="H69" s="671"/>
      <c r="I69" s="671"/>
      <c r="J69" s="671"/>
      <c r="K69" s="671"/>
      <c r="L69" s="641"/>
    </row>
    <row r="70" spans="1:12">
      <c r="C70" s="665"/>
      <c r="D70" s="89"/>
      <c r="E70" s="89"/>
      <c r="F70" s="89"/>
      <c r="G70" s="89"/>
      <c r="H70" s="89"/>
    </row>
    <row r="71" spans="1:12">
      <c r="C71" s="665"/>
      <c r="D71" s="991"/>
      <c r="E71" s="382"/>
      <c r="F71" s="991"/>
      <c r="G71" s="382"/>
      <c r="H71" s="89"/>
    </row>
    <row r="72" spans="1:12">
      <c r="C72" s="665"/>
      <c r="D72" s="102"/>
      <c r="E72" s="102"/>
      <c r="F72" s="102"/>
      <c r="G72" s="102"/>
      <c r="H72" s="89"/>
    </row>
    <row r="73" spans="1:12">
      <c r="C73" s="89"/>
      <c r="D73" s="89"/>
      <c r="E73" s="89"/>
      <c r="F73" s="89"/>
      <c r="G73" s="89"/>
      <c r="H73" s="89"/>
    </row>
    <row r="74" spans="1:12">
      <c r="C74" s="665"/>
      <c r="D74" s="89"/>
      <c r="E74" s="89"/>
      <c r="F74" s="89"/>
      <c r="G74" s="89"/>
      <c r="H74" s="89"/>
    </row>
    <row r="75" spans="1:12">
      <c r="C75" s="665"/>
      <c r="D75" s="89"/>
      <c r="E75" s="89"/>
      <c r="F75" s="89"/>
      <c r="G75" s="89"/>
      <c r="H75" s="89"/>
    </row>
  </sheetData>
  <autoFilter ref="A17:L21">
    <filterColumn colId="7"/>
  </autoFilter>
  <customSheetViews>
    <customSheetView guid="{C5F44875-2256-4473-BD8B-FE5F322CC657}" showPageBreaks="1" printArea="1" showAutoFilter="1" view="pageBreakPreview">
      <selection activeCell="E10" sqref="E10"/>
      <pageMargins left="0.78740157480314965" right="0.78740157480314965" top="0.78740157480314965" bottom="4.1338582677165361" header="0.51181102362204722" footer="3.5433070866141736"/>
      <printOptions horizontalCentered="1"/>
      <pageSetup paperSize="9" scale="93" firstPageNumber="7" orientation="portrait" blackAndWhite="1" useFirstPageNumber="1" r:id="rId1"/>
      <headerFooter alignWithMargins="0">
        <oddHeader xml:space="preserve">&amp;C   </oddHeader>
        <oddFooter>&amp;C&amp;"Times New Roman,Bold"&amp;P</oddFooter>
      </headerFooter>
      <autoFilter ref="A16:AH42">
        <filterColumn colId="7"/>
      </autoFilter>
    </customSheetView>
    <customSheetView guid="{A48B2B02-857B-4E03-8EC3-B83BCD408191}" showPageBreaks="1" printArea="1" showAutoFilter="1" view="pageBreakPreview" topLeftCell="A49">
      <selection activeCell="C14" sqref="C14"/>
      <pageMargins left="0.78740157480314965" right="0.78740157480314965" top="0.78740157480314965" bottom="4.1338582677165361" header="0.51181102362204722" footer="3.5433070866141736"/>
      <printOptions horizontalCentered="1"/>
      <pageSetup paperSize="9" scale="93" firstPageNumber="7" orientation="portrait" blackAndWhite="1" useFirstPageNumber="1" r:id="rId2"/>
      <headerFooter alignWithMargins="0">
        <oddHeader xml:space="preserve">&amp;C   </oddHeader>
        <oddFooter>&amp;C&amp;"Times New Roman,Bold"&amp;P</oddFooter>
      </headerFooter>
      <autoFilter ref="A16:AH42">
        <filterColumn colId="7"/>
      </autoFilter>
    </customSheetView>
  </customSheetViews>
  <mergeCells count="6">
    <mergeCell ref="B39:G39"/>
    <mergeCell ref="A1:G1"/>
    <mergeCell ref="A2:G2"/>
    <mergeCell ref="A3:G3"/>
    <mergeCell ref="B4:G4"/>
    <mergeCell ref="B16:G16"/>
  </mergeCells>
  <printOptions horizontalCentered="1"/>
  <pageMargins left="0.6692913385826772" right="0.6692913385826772" top="0.6692913385826772" bottom="3.7401574803149606" header="0.51181102362204722" footer="3.1496062992125986"/>
  <pageSetup paperSize="9" scale="90" firstPageNumber="7" orientation="portrait" blackAndWhite="1" useFirstPageNumber="1" r:id="rId3"/>
  <headerFooter alignWithMargins="0">
    <oddHeader xml:space="preserve">&amp;C   </oddHeader>
    <oddFooter>&amp;C&amp;"Times New Roman,Bold"&amp;P</oddFooter>
  </headerFooter>
  <drawing r:id="rId4"/>
</worksheet>
</file>

<file path=xl/worksheets/sheet6.xml><?xml version="1.0" encoding="utf-8"?>
<worksheet xmlns="http://schemas.openxmlformats.org/spreadsheetml/2006/main" xmlns:r="http://schemas.openxmlformats.org/officeDocument/2006/relationships">
  <sheetPr syncVertical="1" syncRef="B43" transitionEvaluation="1" codeName="Sheet11">
    <tabColor rgb="FF00B050"/>
  </sheetPr>
  <dimension ref="A1:M82"/>
  <sheetViews>
    <sheetView view="pageBreakPreview" topLeftCell="B43" zoomScaleSheetLayoutView="100" workbookViewId="0">
      <selection activeCell="I1" sqref="I1:AC1048576"/>
    </sheetView>
  </sheetViews>
  <sheetFormatPr defaultColWidth="9.109375" defaultRowHeight="13.2"/>
  <cols>
    <col min="1" max="1" width="5.6640625" style="98" customWidth="1"/>
    <col min="2" max="2" width="7.6640625" style="86" customWidth="1"/>
    <col min="3" max="3" width="38.6640625" style="151" customWidth="1"/>
    <col min="4" max="5" width="9.6640625" style="83" customWidth="1"/>
    <col min="6" max="7" width="9.6640625" style="70" customWidth="1"/>
    <col min="8" max="8" width="3.44140625" style="1176" customWidth="1"/>
    <col min="9" max="12" width="9.109375" style="70" customWidth="1"/>
    <col min="13" max="13" width="9.109375" style="71" customWidth="1"/>
    <col min="14" max="16" width="9.109375" style="70" customWidth="1"/>
    <col min="17" max="16384" width="9.109375" style="70"/>
  </cols>
  <sheetData>
    <row r="1" spans="1:13" s="551" customFormat="1" ht="15" customHeight="1">
      <c r="A1" s="602"/>
      <c r="B1" s="1304" t="s">
        <v>31</v>
      </c>
      <c r="C1" s="1304"/>
      <c r="D1" s="1304"/>
      <c r="E1" s="1304"/>
      <c r="F1" s="1304"/>
      <c r="G1" s="1304"/>
      <c r="H1" s="1165"/>
      <c r="M1" s="575"/>
    </row>
    <row r="2" spans="1:13" s="551" customFormat="1" ht="18.600000000000001" customHeight="1">
      <c r="A2" s="602"/>
      <c r="B2" s="1304" t="s">
        <v>32</v>
      </c>
      <c r="C2" s="1304"/>
      <c r="D2" s="1304"/>
      <c r="E2" s="1304"/>
      <c r="F2" s="1304"/>
      <c r="G2" s="1304"/>
      <c r="H2" s="1165"/>
      <c r="M2" s="575"/>
    </row>
    <row r="3" spans="1:13" s="166" customFormat="1" ht="27" customHeight="1">
      <c r="A3" s="1286" t="s">
        <v>401</v>
      </c>
      <c r="B3" s="1286"/>
      <c r="C3" s="1286"/>
      <c r="D3" s="1286"/>
      <c r="E3" s="1286"/>
      <c r="F3" s="1286"/>
      <c r="G3" s="1286"/>
      <c r="H3" s="751"/>
      <c r="M3" s="641"/>
    </row>
    <row r="4" spans="1:13" ht="9.6" customHeight="1">
      <c r="A4" s="26"/>
      <c r="B4" s="1291"/>
      <c r="C4" s="1291"/>
      <c r="D4" s="1291"/>
      <c r="E4" s="1291"/>
      <c r="F4" s="1291"/>
      <c r="G4" s="1291"/>
      <c r="H4" s="372"/>
    </row>
    <row r="5" spans="1:13">
      <c r="A5" s="26"/>
      <c r="B5" s="22"/>
      <c r="C5" s="6"/>
      <c r="D5" s="28"/>
      <c r="E5" s="29" t="s">
        <v>3</v>
      </c>
      <c r="F5" s="29" t="s">
        <v>4</v>
      </c>
      <c r="G5" s="29" t="s">
        <v>101</v>
      </c>
      <c r="H5" s="33"/>
    </row>
    <row r="6" spans="1:13">
      <c r="A6" s="26"/>
      <c r="B6" s="34" t="s">
        <v>5</v>
      </c>
      <c r="C6" s="6" t="s">
        <v>6</v>
      </c>
      <c r="D6" s="31" t="s">
        <v>44</v>
      </c>
      <c r="E6" s="24">
        <v>7243983</v>
      </c>
      <c r="F6" s="24">
        <v>409781</v>
      </c>
      <c r="G6" s="24">
        <f>SUM(E6:F6)</f>
        <v>7653764</v>
      </c>
      <c r="H6" s="31"/>
    </row>
    <row r="7" spans="1:13">
      <c r="A7" s="26"/>
      <c r="B7" s="34" t="s">
        <v>310</v>
      </c>
      <c r="C7" s="6" t="s">
        <v>309</v>
      </c>
      <c r="D7" s="31" t="s">
        <v>44</v>
      </c>
      <c r="E7" s="24">
        <v>33125</v>
      </c>
      <c r="F7" s="24">
        <v>139710</v>
      </c>
      <c r="G7" s="24">
        <f>SUM(E7:F7)</f>
        <v>172835</v>
      </c>
      <c r="H7" s="31"/>
    </row>
    <row r="8" spans="1:13">
      <c r="A8" s="26"/>
      <c r="B8" s="34" t="s">
        <v>20</v>
      </c>
      <c r="C8" s="6" t="s">
        <v>398</v>
      </c>
      <c r="D8" s="31" t="s">
        <v>326</v>
      </c>
      <c r="E8" s="24">
        <v>7000</v>
      </c>
      <c r="F8" s="24">
        <v>2500</v>
      </c>
      <c r="G8" s="24">
        <f>SUM(E8:F8)</f>
        <v>9500</v>
      </c>
      <c r="H8" s="31"/>
    </row>
    <row r="9" spans="1:13">
      <c r="A9" s="26"/>
      <c r="B9" s="34"/>
      <c r="C9" s="6"/>
      <c r="D9" s="31"/>
      <c r="E9" s="24"/>
      <c r="F9" s="24"/>
      <c r="G9" s="24"/>
      <c r="H9" s="31"/>
    </row>
    <row r="10" spans="1:13">
      <c r="A10" s="26"/>
      <c r="B10" s="30" t="s">
        <v>330</v>
      </c>
      <c r="C10" s="609" t="s">
        <v>8</v>
      </c>
      <c r="D10" s="33"/>
      <c r="E10" s="25"/>
      <c r="F10" s="25"/>
      <c r="G10" s="25"/>
      <c r="H10" s="33"/>
    </row>
    <row r="11" spans="1:13">
      <c r="A11" s="26"/>
      <c r="B11" s="30"/>
      <c r="C11" s="609" t="s">
        <v>97</v>
      </c>
      <c r="D11" s="33" t="s">
        <v>44</v>
      </c>
      <c r="E11" s="25">
        <f>G66</f>
        <v>537419</v>
      </c>
      <c r="F11" s="167">
        <v>0</v>
      </c>
      <c r="G11" s="25">
        <f>SUM(E11:F11)</f>
        <v>537419</v>
      </c>
      <c r="H11" s="33"/>
    </row>
    <row r="12" spans="1:13">
      <c r="A12" s="26"/>
      <c r="B12" s="34" t="s">
        <v>43</v>
      </c>
      <c r="C12" s="6" t="s">
        <v>312</v>
      </c>
      <c r="D12" s="35" t="s">
        <v>44</v>
      </c>
      <c r="E12" s="36">
        <f>SUM(E6:E11)</f>
        <v>7821527</v>
      </c>
      <c r="F12" s="36">
        <f>SUM(F6:F11)</f>
        <v>551991</v>
      </c>
      <c r="G12" s="36">
        <f>SUM(E12:F12)</f>
        <v>8373518</v>
      </c>
      <c r="H12" s="31"/>
    </row>
    <row r="13" spans="1:13">
      <c r="A13" s="26"/>
      <c r="B13" s="30"/>
      <c r="C13" s="6"/>
      <c r="D13" s="23"/>
      <c r="E13" s="23"/>
      <c r="F13" s="31" t="s">
        <v>216</v>
      </c>
      <c r="G13" s="23"/>
      <c r="H13" s="31"/>
    </row>
    <row r="14" spans="1:13">
      <c r="A14" s="24"/>
      <c r="B14" s="393" t="s">
        <v>397</v>
      </c>
      <c r="C14" s="441" t="s">
        <v>21</v>
      </c>
      <c r="D14" s="440"/>
      <c r="E14" s="440"/>
      <c r="F14" s="37"/>
      <c r="G14" s="441"/>
      <c r="H14" s="37"/>
    </row>
    <row r="15" spans="1:13" s="1" customFormat="1" ht="13.8" thickBot="1">
      <c r="A15" s="38"/>
      <c r="B15" s="1292" t="s">
        <v>89</v>
      </c>
      <c r="C15" s="1292"/>
      <c r="D15" s="1292"/>
      <c r="E15" s="1292"/>
      <c r="F15" s="1292"/>
      <c r="G15" s="1292"/>
      <c r="H15" s="373"/>
    </row>
    <row r="16" spans="1:13" s="1" customFormat="1" ht="14.4" thickTop="1" thickBot="1">
      <c r="A16" s="38"/>
      <c r="B16" s="203"/>
      <c r="C16" s="747" t="s">
        <v>22</v>
      </c>
      <c r="D16" s="203"/>
      <c r="E16" s="203"/>
      <c r="F16" s="203"/>
      <c r="G16" s="39" t="s">
        <v>101</v>
      </c>
      <c r="H16" s="33"/>
    </row>
    <row r="17" spans="1:13" s="166" customFormat="1" ht="15" customHeight="1" thickTop="1">
      <c r="A17" s="98"/>
      <c r="B17" s="86"/>
      <c r="C17" s="103" t="s">
        <v>47</v>
      </c>
      <c r="D17" s="763"/>
      <c r="E17" s="567"/>
      <c r="F17" s="567"/>
      <c r="G17" s="764"/>
      <c r="H17" s="764"/>
    </row>
    <row r="18" spans="1:13" ht="15" customHeight="1">
      <c r="A18" s="98" t="s">
        <v>48</v>
      </c>
      <c r="B18" s="666">
        <v>2059</v>
      </c>
      <c r="C18" s="123" t="s">
        <v>108</v>
      </c>
      <c r="D18" s="210"/>
      <c r="E18" s="206"/>
      <c r="F18" s="631"/>
      <c r="G18" s="206"/>
      <c r="H18" s="613"/>
      <c r="M18" s="70"/>
    </row>
    <row r="19" spans="1:13" s="94" customFormat="1" ht="15" customHeight="1">
      <c r="A19" s="782"/>
      <c r="B19" s="667">
        <v>60</v>
      </c>
      <c r="C19" s="124" t="s">
        <v>37</v>
      </c>
      <c r="D19" s="83"/>
      <c r="E19" s="83"/>
      <c r="F19" s="83"/>
      <c r="G19" s="83"/>
      <c r="H19" s="614"/>
      <c r="I19" s="70"/>
      <c r="J19" s="70"/>
      <c r="K19" s="70"/>
      <c r="L19" s="70"/>
      <c r="M19" s="71"/>
    </row>
    <row r="20" spans="1:13" ht="15" customHeight="1">
      <c r="A20" s="782"/>
      <c r="B20" s="783">
        <v>60.052999999999997</v>
      </c>
      <c r="C20" s="123" t="s">
        <v>105</v>
      </c>
    </row>
    <row r="21" spans="1:13" ht="15" customHeight="1">
      <c r="A21" s="782"/>
      <c r="B21" s="482">
        <v>60</v>
      </c>
      <c r="C21" s="120" t="s">
        <v>300</v>
      </c>
    </row>
    <row r="22" spans="1:13" ht="28.95" customHeight="1">
      <c r="A22" s="782"/>
      <c r="B22" s="482">
        <v>77</v>
      </c>
      <c r="C22" s="124" t="s">
        <v>334</v>
      </c>
      <c r="D22" s="94"/>
      <c r="E22" s="94"/>
      <c r="F22" s="89"/>
      <c r="G22" s="89"/>
    </row>
    <row r="23" spans="1:13" ht="15" customHeight="1">
      <c r="A23" s="782"/>
      <c r="B23" s="482" t="s">
        <v>335</v>
      </c>
      <c r="C23" s="120" t="s">
        <v>211</v>
      </c>
      <c r="D23" s="615"/>
      <c r="E23" s="615">
        <v>38856</v>
      </c>
      <c r="F23" s="654">
        <v>0</v>
      </c>
      <c r="G23" s="615">
        <f>SUM(E23:F23)</f>
        <v>38856</v>
      </c>
      <c r="H23" s="1176" t="s">
        <v>165</v>
      </c>
    </row>
    <row r="24" spans="1:13" ht="15" customHeight="1">
      <c r="A24" s="782" t="s">
        <v>43</v>
      </c>
      <c r="B24" s="482">
        <v>60</v>
      </c>
      <c r="C24" s="120" t="s">
        <v>300</v>
      </c>
      <c r="D24" s="615"/>
      <c r="E24" s="615">
        <f>E23</f>
        <v>38856</v>
      </c>
      <c r="F24" s="654">
        <f>F23</f>
        <v>0</v>
      </c>
      <c r="G24" s="615">
        <f>G23</f>
        <v>38856</v>
      </c>
    </row>
    <row r="25" spans="1:13" ht="15" customHeight="1">
      <c r="A25" s="143" t="s">
        <v>43</v>
      </c>
      <c r="B25" s="784">
        <v>60.052999999999997</v>
      </c>
      <c r="C25" s="123" t="s">
        <v>105</v>
      </c>
      <c r="D25" s="615"/>
      <c r="E25" s="615">
        <f>E24</f>
        <v>38856</v>
      </c>
      <c r="F25" s="654">
        <f t="shared" ref="F25:G25" si="0">F24</f>
        <v>0</v>
      </c>
      <c r="G25" s="615">
        <f t="shared" si="0"/>
        <v>38856</v>
      </c>
    </row>
    <row r="26" spans="1:13" ht="15" customHeight="1">
      <c r="A26" s="143" t="s">
        <v>43</v>
      </c>
      <c r="B26" s="140">
        <v>60</v>
      </c>
      <c r="C26" s="124" t="s">
        <v>37</v>
      </c>
      <c r="D26" s="615"/>
      <c r="E26" s="615">
        <f>E25</f>
        <v>38856</v>
      </c>
      <c r="F26" s="654">
        <f>F25</f>
        <v>0</v>
      </c>
      <c r="G26" s="615">
        <f t="shared" ref="G26:G27" si="1">G25</f>
        <v>38856</v>
      </c>
    </row>
    <row r="27" spans="1:13" ht="15" customHeight="1">
      <c r="A27" s="602" t="s">
        <v>43</v>
      </c>
      <c r="B27" s="137">
        <v>2059</v>
      </c>
      <c r="C27" s="123" t="s">
        <v>108</v>
      </c>
      <c r="D27" s="540"/>
      <c r="E27" s="540">
        <f>E26</f>
        <v>38856</v>
      </c>
      <c r="F27" s="849">
        <f>F26</f>
        <v>0</v>
      </c>
      <c r="G27" s="540">
        <f t="shared" si="1"/>
        <v>38856</v>
      </c>
    </row>
    <row r="28" spans="1:13" ht="15" customHeight="1">
      <c r="A28" s="602"/>
      <c r="B28" s="137"/>
      <c r="C28" s="123"/>
      <c r="D28" s="94"/>
      <c r="E28" s="94"/>
      <c r="F28" s="94"/>
      <c r="G28" s="94"/>
    </row>
    <row r="29" spans="1:13" ht="15" customHeight="1">
      <c r="A29" s="602" t="s">
        <v>48</v>
      </c>
      <c r="B29" s="77">
        <v>2202</v>
      </c>
      <c r="C29" s="78" t="s">
        <v>33</v>
      </c>
      <c r="D29" s="94"/>
      <c r="E29" s="94"/>
      <c r="F29" s="94"/>
      <c r="G29" s="94"/>
    </row>
    <row r="30" spans="1:13">
      <c r="A30" s="602"/>
      <c r="B30" s="92">
        <v>1</v>
      </c>
      <c r="C30" s="623" t="s">
        <v>18</v>
      </c>
    </row>
    <row r="31" spans="1:13">
      <c r="A31" s="602"/>
      <c r="B31" s="785">
        <v>1.107</v>
      </c>
      <c r="C31" s="78" t="s">
        <v>336</v>
      </c>
    </row>
    <row r="32" spans="1:13" ht="26.4">
      <c r="A32" s="602"/>
      <c r="B32" s="72">
        <v>25</v>
      </c>
      <c r="C32" s="623" t="s">
        <v>337</v>
      </c>
    </row>
    <row r="33" spans="1:8" ht="26.4">
      <c r="A33" s="602"/>
      <c r="B33" s="72">
        <v>84</v>
      </c>
      <c r="C33" s="623" t="s">
        <v>338</v>
      </c>
    </row>
    <row r="34" spans="1:8" ht="16.2" customHeight="1">
      <c r="A34" s="602"/>
      <c r="B34" s="96" t="s">
        <v>339</v>
      </c>
      <c r="C34" s="623" t="s">
        <v>340</v>
      </c>
      <c r="D34" s="615"/>
      <c r="E34" s="615">
        <v>2978</v>
      </c>
      <c r="F34" s="654">
        <v>0</v>
      </c>
      <c r="G34" s="615">
        <f>SUM(E34:F34)</f>
        <v>2978</v>
      </c>
      <c r="H34" s="1176" t="s">
        <v>166</v>
      </c>
    </row>
    <row r="35" spans="1:8" ht="26.4">
      <c r="A35" s="602" t="s">
        <v>43</v>
      </c>
      <c r="B35" s="72">
        <v>84</v>
      </c>
      <c r="C35" s="623" t="s">
        <v>338</v>
      </c>
      <c r="D35" s="615"/>
      <c r="E35" s="615">
        <f>E34</f>
        <v>2978</v>
      </c>
      <c r="F35" s="654">
        <f t="shared" ref="F35:G37" si="2">F34</f>
        <v>0</v>
      </c>
      <c r="G35" s="615">
        <f t="shared" si="2"/>
        <v>2978</v>
      </c>
    </row>
    <row r="36" spans="1:8" ht="26.4">
      <c r="A36" s="602" t="s">
        <v>43</v>
      </c>
      <c r="B36" s="72">
        <v>25</v>
      </c>
      <c r="C36" s="623" t="s">
        <v>341</v>
      </c>
      <c r="D36" s="615"/>
      <c r="E36" s="615">
        <f>E35</f>
        <v>2978</v>
      </c>
      <c r="F36" s="654">
        <f t="shared" si="2"/>
        <v>0</v>
      </c>
      <c r="G36" s="615">
        <f t="shared" si="2"/>
        <v>2978</v>
      </c>
    </row>
    <row r="37" spans="1:8">
      <c r="A37" s="145" t="s">
        <v>43</v>
      </c>
      <c r="B37" s="945">
        <v>1.107</v>
      </c>
      <c r="C37" s="85" t="s">
        <v>336</v>
      </c>
      <c r="D37" s="540"/>
      <c r="E37" s="540">
        <f>E36</f>
        <v>2978</v>
      </c>
      <c r="F37" s="849">
        <f t="shared" si="2"/>
        <v>0</v>
      </c>
      <c r="G37" s="540">
        <f t="shared" si="2"/>
        <v>2978</v>
      </c>
    </row>
    <row r="38" spans="1:8">
      <c r="A38" s="602"/>
      <c r="B38" s="92"/>
      <c r="C38" s="623"/>
    </row>
    <row r="39" spans="1:8">
      <c r="A39" s="602"/>
      <c r="B39" s="786">
        <v>1.8</v>
      </c>
      <c r="C39" s="78" t="s">
        <v>15</v>
      </c>
    </row>
    <row r="40" spans="1:8">
      <c r="A40" s="602"/>
      <c r="B40" s="72">
        <v>84</v>
      </c>
      <c r="C40" s="623" t="s">
        <v>342</v>
      </c>
    </row>
    <row r="41" spans="1:8" ht="13.95" customHeight="1">
      <c r="A41" s="602"/>
      <c r="B41" s="72" t="s">
        <v>343</v>
      </c>
      <c r="C41" s="623" t="s">
        <v>85</v>
      </c>
      <c r="D41" s="615"/>
      <c r="E41" s="615">
        <f>10000+45000</f>
        <v>55000</v>
      </c>
      <c r="F41" s="654">
        <v>0</v>
      </c>
      <c r="G41" s="616">
        <f>SUM(E41:F41)</f>
        <v>55000</v>
      </c>
      <c r="H41" s="1176" t="s">
        <v>171</v>
      </c>
    </row>
    <row r="42" spans="1:8">
      <c r="A42" s="602" t="s">
        <v>43</v>
      </c>
      <c r="B42" s="72">
        <v>84</v>
      </c>
      <c r="C42" s="623" t="s">
        <v>342</v>
      </c>
      <c r="D42" s="615"/>
      <c r="E42" s="615">
        <f t="shared" ref="E42:G42" si="3">E41</f>
        <v>55000</v>
      </c>
      <c r="F42" s="654">
        <f t="shared" si="3"/>
        <v>0</v>
      </c>
      <c r="G42" s="616">
        <f t="shared" si="3"/>
        <v>55000</v>
      </c>
    </row>
    <row r="43" spans="1:8">
      <c r="A43" s="602" t="s">
        <v>43</v>
      </c>
      <c r="B43" s="786">
        <v>1.8</v>
      </c>
      <c r="C43" s="78" t="s">
        <v>15</v>
      </c>
      <c r="D43" s="615"/>
      <c r="E43" s="615">
        <f>E42</f>
        <v>55000</v>
      </c>
      <c r="F43" s="654">
        <f t="shared" ref="F43:G43" si="4">F42</f>
        <v>0</v>
      </c>
      <c r="G43" s="615">
        <f t="shared" si="4"/>
        <v>55000</v>
      </c>
    </row>
    <row r="44" spans="1:8">
      <c r="A44" s="602" t="s">
        <v>43</v>
      </c>
      <c r="B44" s="92">
        <v>1</v>
      </c>
      <c r="C44" s="623" t="s">
        <v>18</v>
      </c>
      <c r="D44" s="615"/>
      <c r="E44" s="615">
        <f>E43+E37</f>
        <v>57978</v>
      </c>
      <c r="F44" s="654">
        <f t="shared" ref="F44:G44" si="5">F43+F37</f>
        <v>0</v>
      </c>
      <c r="G44" s="615">
        <f t="shared" si="5"/>
        <v>57978</v>
      </c>
    </row>
    <row r="45" spans="1:8">
      <c r="A45" s="602"/>
      <c r="B45" s="92"/>
      <c r="C45" s="623"/>
    </row>
    <row r="46" spans="1:8">
      <c r="A46" s="602"/>
      <c r="B46" s="72">
        <v>80</v>
      </c>
      <c r="C46" s="623" t="s">
        <v>34</v>
      </c>
    </row>
    <row r="47" spans="1:8">
      <c r="A47" s="602"/>
      <c r="B47" s="99">
        <v>80.001000000000005</v>
      </c>
      <c r="C47" s="78" t="s">
        <v>27</v>
      </c>
    </row>
    <row r="48" spans="1:8">
      <c r="A48" s="602"/>
      <c r="B48" s="72">
        <v>60</v>
      </c>
      <c r="C48" s="623" t="s">
        <v>14</v>
      </c>
    </row>
    <row r="49" spans="1:8" ht="14.4" customHeight="1">
      <c r="A49" s="363" t="s">
        <v>168</v>
      </c>
      <c r="B49" s="96" t="s">
        <v>109</v>
      </c>
      <c r="C49" s="623" t="s">
        <v>420</v>
      </c>
      <c r="D49" s="615"/>
      <c r="E49" s="615">
        <v>400000</v>
      </c>
      <c r="F49" s="654">
        <v>0</v>
      </c>
      <c r="G49" s="616">
        <f t="shared" ref="G49" si="6">SUM(E49:F49)</f>
        <v>400000</v>
      </c>
    </row>
    <row r="50" spans="1:8">
      <c r="A50" s="602" t="s">
        <v>43</v>
      </c>
      <c r="B50" s="72">
        <v>60</v>
      </c>
      <c r="C50" s="623" t="s">
        <v>14</v>
      </c>
      <c r="D50" s="540"/>
      <c r="E50" s="540">
        <f>SUM(E49:E49)</f>
        <v>400000</v>
      </c>
      <c r="F50" s="849">
        <f>SUM(F49:F49)</f>
        <v>0</v>
      </c>
      <c r="G50" s="481">
        <f>SUM(G49:G49)</f>
        <v>400000</v>
      </c>
    </row>
    <row r="51" spans="1:8">
      <c r="A51" s="602" t="s">
        <v>43</v>
      </c>
      <c r="B51" s="99">
        <v>80.001000000000005</v>
      </c>
      <c r="C51" s="78" t="s">
        <v>27</v>
      </c>
      <c r="D51" s="615"/>
      <c r="E51" s="615">
        <f>E50</f>
        <v>400000</v>
      </c>
      <c r="F51" s="654">
        <f>F50</f>
        <v>0</v>
      </c>
      <c r="G51" s="616">
        <f>G50</f>
        <v>400000</v>
      </c>
    </row>
    <row r="52" spans="1:8">
      <c r="A52" s="602"/>
      <c r="B52" s="99"/>
      <c r="C52" s="78"/>
      <c r="F52" s="845"/>
    </row>
    <row r="53" spans="1:8">
      <c r="A53" s="602"/>
      <c r="B53" s="99">
        <v>80.106999999999999</v>
      </c>
      <c r="C53" s="78" t="s">
        <v>344</v>
      </c>
      <c r="F53" s="845"/>
    </row>
    <row r="54" spans="1:8" ht="26.4">
      <c r="A54" s="602"/>
      <c r="B54" s="96" t="s">
        <v>299</v>
      </c>
      <c r="C54" s="623" t="s">
        <v>345</v>
      </c>
      <c r="D54" s="615"/>
      <c r="E54" s="615">
        <v>585</v>
      </c>
      <c r="F54" s="654">
        <v>0</v>
      </c>
      <c r="G54" s="616">
        <f>SUM(E54:F54)</f>
        <v>585</v>
      </c>
      <c r="H54" s="71" t="s">
        <v>170</v>
      </c>
    </row>
    <row r="55" spans="1:8">
      <c r="A55" s="602" t="s">
        <v>43</v>
      </c>
      <c r="B55" s="99">
        <v>80.106999999999999</v>
      </c>
      <c r="C55" s="78" t="s">
        <v>344</v>
      </c>
      <c r="D55" s="615"/>
      <c r="E55" s="615">
        <f>E54</f>
        <v>585</v>
      </c>
      <c r="F55" s="654">
        <f t="shared" ref="F55:G55" si="7">F54</f>
        <v>0</v>
      </c>
      <c r="G55" s="615">
        <f t="shared" si="7"/>
        <v>585</v>
      </c>
    </row>
    <row r="56" spans="1:8">
      <c r="A56" s="602" t="s">
        <v>43</v>
      </c>
      <c r="B56" s="72">
        <v>80</v>
      </c>
      <c r="C56" s="623" t="s">
        <v>34</v>
      </c>
      <c r="D56" s="615"/>
      <c r="E56" s="615">
        <f>E55+E51</f>
        <v>400585</v>
      </c>
      <c r="F56" s="654">
        <f t="shared" ref="F56:G56" si="8">F55+F51</f>
        <v>0</v>
      </c>
      <c r="G56" s="615">
        <f t="shared" si="8"/>
        <v>400585</v>
      </c>
    </row>
    <row r="57" spans="1:8">
      <c r="A57" s="602" t="s">
        <v>43</v>
      </c>
      <c r="B57" s="77">
        <v>2202</v>
      </c>
      <c r="C57" s="78" t="s">
        <v>33</v>
      </c>
      <c r="D57" s="615"/>
      <c r="E57" s="615">
        <f>E56+E44</f>
        <v>458563</v>
      </c>
      <c r="F57" s="654">
        <f t="shared" ref="F57:G57" si="9">F56+F44</f>
        <v>0</v>
      </c>
      <c r="G57" s="615">
        <f t="shared" si="9"/>
        <v>458563</v>
      </c>
    </row>
    <row r="58" spans="1:8">
      <c r="A58" s="602"/>
      <c r="B58" s="77"/>
      <c r="C58" s="78"/>
    </row>
    <row r="59" spans="1:8">
      <c r="A59" s="602" t="s">
        <v>48</v>
      </c>
      <c r="B59" s="77">
        <v>2203</v>
      </c>
      <c r="C59" s="78" t="s">
        <v>346</v>
      </c>
    </row>
    <row r="60" spans="1:8">
      <c r="A60" s="602"/>
      <c r="B60" s="99">
        <v>1E-3</v>
      </c>
      <c r="C60" s="78" t="s">
        <v>27</v>
      </c>
    </row>
    <row r="61" spans="1:8">
      <c r="A61" s="602"/>
      <c r="B61" s="72">
        <v>60</v>
      </c>
      <c r="C61" s="623" t="s">
        <v>14</v>
      </c>
    </row>
    <row r="62" spans="1:8" ht="26.4">
      <c r="A62" s="602"/>
      <c r="B62" s="96" t="s">
        <v>110</v>
      </c>
      <c r="C62" s="623" t="s">
        <v>436</v>
      </c>
      <c r="D62" s="615"/>
      <c r="E62" s="615">
        <v>40000</v>
      </c>
      <c r="F62" s="850">
        <v>0</v>
      </c>
      <c r="G62" s="616">
        <f t="shared" ref="G62" si="10">SUM(E62:F62)</f>
        <v>40000</v>
      </c>
    </row>
    <row r="63" spans="1:8">
      <c r="A63" s="602" t="s">
        <v>43</v>
      </c>
      <c r="B63" s="72">
        <v>60</v>
      </c>
      <c r="C63" s="623" t="s">
        <v>14</v>
      </c>
      <c r="D63" s="615"/>
      <c r="E63" s="615">
        <f>SUM(E62:E62)</f>
        <v>40000</v>
      </c>
      <c r="F63" s="850">
        <f>SUM(F62:F62)</f>
        <v>0</v>
      </c>
      <c r="G63" s="616">
        <f>SUM(G62:G62)</f>
        <v>40000</v>
      </c>
    </row>
    <row r="64" spans="1:8">
      <c r="A64" s="602" t="s">
        <v>43</v>
      </c>
      <c r="B64" s="99">
        <v>1E-3</v>
      </c>
      <c r="C64" s="78" t="s">
        <v>27</v>
      </c>
      <c r="D64" s="615"/>
      <c r="E64" s="615">
        <f>E63</f>
        <v>40000</v>
      </c>
      <c r="F64" s="850">
        <f t="shared" ref="F64:G65" si="11">F63</f>
        <v>0</v>
      </c>
      <c r="G64" s="616">
        <f t="shared" si="11"/>
        <v>40000</v>
      </c>
    </row>
    <row r="65" spans="1:8">
      <c r="A65" s="602" t="s">
        <v>43</v>
      </c>
      <c r="B65" s="77">
        <v>2203</v>
      </c>
      <c r="C65" s="78" t="s">
        <v>346</v>
      </c>
      <c r="D65" s="615"/>
      <c r="E65" s="615">
        <f>E64</f>
        <v>40000</v>
      </c>
      <c r="F65" s="850">
        <f t="shared" si="11"/>
        <v>0</v>
      </c>
      <c r="G65" s="616">
        <f t="shared" si="11"/>
        <v>40000</v>
      </c>
    </row>
    <row r="66" spans="1:8">
      <c r="A66" s="752" t="s">
        <v>43</v>
      </c>
      <c r="B66" s="553"/>
      <c r="C66" s="775" t="s">
        <v>47</v>
      </c>
      <c r="D66" s="615"/>
      <c r="E66" s="615">
        <f>E65+E57+E27</f>
        <v>537419</v>
      </c>
      <c r="F66" s="654">
        <f t="shared" ref="F66:G66" si="12">F65+F57+F27</f>
        <v>0</v>
      </c>
      <c r="G66" s="615">
        <f t="shared" si="12"/>
        <v>537419</v>
      </c>
    </row>
    <row r="67" spans="1:8">
      <c r="A67" s="146" t="s">
        <v>43</v>
      </c>
      <c r="B67" s="141"/>
      <c r="C67" s="134" t="s">
        <v>44</v>
      </c>
      <c r="D67" s="540"/>
      <c r="E67" s="540">
        <f>E66</f>
        <v>537419</v>
      </c>
      <c r="F67" s="849">
        <f t="shared" ref="F67:G67" si="13">F66</f>
        <v>0</v>
      </c>
      <c r="G67" s="540">
        <f t="shared" si="13"/>
        <v>537419</v>
      </c>
    </row>
    <row r="68" spans="1:8">
      <c r="A68" s="363" t="s">
        <v>434</v>
      </c>
      <c r="B68" s="602" t="s">
        <v>430</v>
      </c>
      <c r="C68" s="158"/>
    </row>
    <row r="69" spans="1:8" ht="6" customHeight="1">
      <c r="A69" s="363"/>
      <c r="B69" s="602"/>
      <c r="C69" s="158"/>
    </row>
    <row r="70" spans="1:8" ht="15.6" customHeight="1">
      <c r="A70" s="131" t="s">
        <v>426</v>
      </c>
      <c r="B70" s="70"/>
      <c r="C70" s="131"/>
    </row>
    <row r="71" spans="1:8" ht="13.2" customHeight="1">
      <c r="A71" s="737" t="s">
        <v>165</v>
      </c>
      <c r="B71" s="1287" t="s">
        <v>597</v>
      </c>
      <c r="C71" s="1287"/>
      <c r="D71" s="1287"/>
      <c r="E71" s="1287"/>
      <c r="F71" s="1287"/>
      <c r="G71" s="1287"/>
    </row>
    <row r="72" spans="1:8" ht="28.95" customHeight="1">
      <c r="A72" s="837"/>
      <c r="B72" s="1287"/>
      <c r="C72" s="1287"/>
      <c r="D72" s="1287"/>
      <c r="E72" s="1287"/>
      <c r="F72" s="1287"/>
      <c r="G72" s="1287"/>
    </row>
    <row r="73" spans="1:8">
      <c r="A73" s="837" t="s">
        <v>166</v>
      </c>
      <c r="B73" s="605" t="s">
        <v>435</v>
      </c>
      <c r="C73" s="605"/>
      <c r="D73" s="1150"/>
      <c r="E73" s="1150"/>
      <c r="F73" s="1150"/>
      <c r="G73" s="1150"/>
    </row>
    <row r="74" spans="1:8">
      <c r="A74" s="837" t="s">
        <v>171</v>
      </c>
      <c r="B74" s="605" t="s">
        <v>428</v>
      </c>
      <c r="C74" s="605"/>
      <c r="D74" s="605"/>
      <c r="E74" s="605"/>
      <c r="F74" s="605"/>
      <c r="G74" s="605"/>
    </row>
    <row r="75" spans="1:8" ht="13.2" customHeight="1">
      <c r="A75" s="837" t="s">
        <v>170</v>
      </c>
      <c r="B75" s="551" t="s">
        <v>432</v>
      </c>
      <c r="C75" s="551"/>
      <c r="D75" s="1150"/>
      <c r="E75" s="1150"/>
      <c r="F75" s="1150"/>
      <c r="G75" s="1150"/>
    </row>
    <row r="76" spans="1:8">
      <c r="A76" s="70"/>
      <c r="B76" s="70"/>
      <c r="C76" s="70"/>
      <c r="D76" s="70"/>
      <c r="E76" s="70"/>
      <c r="G76" s="1150"/>
    </row>
    <row r="77" spans="1:8">
      <c r="A77" s="835"/>
      <c r="B77" s="1287"/>
      <c r="C77" s="1287"/>
      <c r="D77" s="1150"/>
      <c r="E77" s="1150"/>
      <c r="F77" s="1150"/>
      <c r="G77" s="1150"/>
    </row>
    <row r="78" spans="1:8">
      <c r="A78" s="835"/>
      <c r="B78" s="1287"/>
      <c r="C78" s="1287"/>
      <c r="D78" s="1150"/>
      <c r="E78" s="1150"/>
      <c r="F78" s="1150"/>
      <c r="G78" s="1150"/>
    </row>
    <row r="79" spans="1:8">
      <c r="A79" s="602"/>
      <c r="B79" s="77"/>
      <c r="C79" s="158"/>
    </row>
    <row r="80" spans="1:8">
      <c r="A80" s="602"/>
      <c r="B80" s="77"/>
      <c r="C80" s="158"/>
      <c r="D80" s="94"/>
      <c r="E80" s="94"/>
      <c r="F80" s="89"/>
      <c r="G80" s="89"/>
      <c r="H80" s="920"/>
    </row>
    <row r="81" spans="4:8">
      <c r="D81" s="991"/>
      <c r="E81" s="382"/>
      <c r="F81" s="991"/>
      <c r="G81" s="382"/>
      <c r="H81" s="920"/>
    </row>
    <row r="82" spans="4:8">
      <c r="D82" s="94"/>
      <c r="E82" s="94"/>
      <c r="F82" s="94"/>
      <c r="G82" s="94"/>
      <c r="H82" s="920"/>
    </row>
  </sheetData>
  <autoFilter ref="A16:M18">
    <filterColumn colId="7"/>
  </autoFilter>
  <customSheetViews>
    <customSheetView guid="{C5F44875-2256-4473-BD8B-FE5F322CC657}" showPageBreaks="1" printArea="1" showAutoFilter="1" view="pageBreakPreview">
      <selection activeCell="E9" sqref="E9"/>
      <rowBreaks count="2" manualBreakCount="2">
        <brk id="30" max="7" man="1"/>
        <brk id="63" max="7" man="1"/>
      </rowBreaks>
      <pageMargins left="0.78740157480314965" right="0.78740157480314965" top="0.78740157480314965" bottom="4.1338582677165361" header="0.51181102362204722" footer="3.5433070866141736"/>
      <printOptions horizontalCentered="1"/>
      <pageSetup paperSize="9" scale="83" firstPageNumber="8" fitToHeight="0" orientation="portrait" blackAndWhite="1" useFirstPageNumber="1" r:id="rId1"/>
      <headerFooter alignWithMargins="0">
        <oddHeader xml:space="preserve">&amp;C   </oddHeader>
        <oddFooter>&amp;C&amp;"Times New Roman,Bold"&amp;P</oddFooter>
      </headerFooter>
      <autoFilter ref="A14:AH82">
        <filterColumn colId="7"/>
      </autoFilter>
    </customSheetView>
    <customSheetView guid="{A48B2B02-857B-4E03-8EC3-B83BCD408191}" showPageBreaks="1" printArea="1" showAutoFilter="1" view="pageBreakPreview" topLeftCell="A10">
      <selection activeCell="K578" sqref="K578"/>
      <rowBreaks count="2" manualBreakCount="2">
        <brk id="30" max="7" man="1"/>
        <brk id="63" max="7" man="1"/>
      </rowBreaks>
      <pageMargins left="0.78740157480314965" right="0.78740157480314965" top="0.78740157480314965" bottom="4.1338582677165361" header="0.51181102362204722" footer="3.5433070866141736"/>
      <printOptions horizontalCentered="1"/>
      <pageSetup paperSize="9" scale="83" firstPageNumber="8" fitToHeight="0" orientation="portrait" blackAndWhite="1" useFirstPageNumber="1" r:id="rId2"/>
      <headerFooter alignWithMargins="0">
        <oddHeader xml:space="preserve">&amp;C   </oddHeader>
        <oddFooter>&amp;C&amp;"Times New Roman,Bold"&amp;P</oddFooter>
      </headerFooter>
      <autoFilter ref="A14:AH82">
        <filterColumn colId="7"/>
      </autoFilter>
    </customSheetView>
  </customSheetViews>
  <mergeCells count="8">
    <mergeCell ref="B77:C77"/>
    <mergeCell ref="B78:C78"/>
    <mergeCell ref="B1:G1"/>
    <mergeCell ref="B2:G2"/>
    <mergeCell ref="B71:G72"/>
    <mergeCell ref="A3:G3"/>
    <mergeCell ref="B4:G4"/>
    <mergeCell ref="B15:G15"/>
  </mergeCells>
  <printOptions horizontalCentered="1"/>
  <pageMargins left="0.6692913385826772" right="0.6692913385826772" top="0.6692913385826772" bottom="3.7401574803149606" header="0.51181102362204722" footer="3.1496062992125986"/>
  <pageSetup paperSize="9" scale="90" firstPageNumber="8" fitToHeight="0" orientation="portrait" blackAndWhite="1" useFirstPageNumber="1" r:id="rId3"/>
  <headerFooter alignWithMargins="0">
    <oddHeader xml:space="preserve">&amp;C   </oddHeader>
    <oddFooter>&amp;C&amp;"Times New Roman,Bold"&amp;P</oddFooter>
  </headerFooter>
</worksheet>
</file>

<file path=xl/worksheets/sheet7.xml><?xml version="1.0" encoding="utf-8"?>
<worksheet xmlns="http://schemas.openxmlformats.org/spreadsheetml/2006/main" xmlns:r="http://schemas.openxmlformats.org/officeDocument/2006/relationships">
  <sheetPr syncVertical="1" syncRef="A1" transitionEvaluation="1">
    <tabColor rgb="FF00B050"/>
  </sheetPr>
  <dimension ref="A1:I123"/>
  <sheetViews>
    <sheetView view="pageBreakPreview" zoomScaleNormal="130" zoomScaleSheetLayoutView="100" workbookViewId="0">
      <selection activeCell="I1" sqref="I1:V1048576"/>
    </sheetView>
  </sheetViews>
  <sheetFormatPr defaultColWidth="9.109375" defaultRowHeight="13.2"/>
  <cols>
    <col min="1" max="1" width="5.6640625" style="98" customWidth="1"/>
    <col min="2" max="2" width="7.6640625" style="86" customWidth="1"/>
    <col min="3" max="3" width="38.6640625" style="151" customWidth="1"/>
    <col min="4" max="4" width="7.6640625" style="83" customWidth="1"/>
    <col min="5" max="5" width="9.44140625" style="83" customWidth="1"/>
    <col min="6" max="6" width="10" style="70" customWidth="1"/>
    <col min="7" max="7" width="8.5546875" style="70" customWidth="1"/>
    <col min="8" max="8" width="3.44140625" style="1176" customWidth="1"/>
    <col min="9" max="9" width="9.109375" style="71" customWidth="1"/>
    <col min="10" max="12" width="9.109375" style="70" customWidth="1"/>
    <col min="13" max="16384" width="9.109375" style="70"/>
  </cols>
  <sheetData>
    <row r="1" spans="1:8" ht="14.1" customHeight="1">
      <c r="A1" s="602"/>
      <c r="B1" s="1306" t="s">
        <v>228</v>
      </c>
      <c r="C1" s="1306"/>
      <c r="D1" s="1306"/>
      <c r="E1" s="1306"/>
      <c r="F1" s="1306"/>
      <c r="G1" s="1306"/>
      <c r="H1" s="1166"/>
    </row>
    <row r="2" spans="1:8" ht="14.1" customHeight="1">
      <c r="A2" s="602"/>
      <c r="B2" s="1306" t="s">
        <v>229</v>
      </c>
      <c r="C2" s="1306"/>
      <c r="D2" s="1306"/>
      <c r="E2" s="1306"/>
      <c r="F2" s="1306"/>
      <c r="G2" s="1306"/>
      <c r="H2" s="1166"/>
    </row>
    <row r="3" spans="1:8" ht="29.4" customHeight="1">
      <c r="A3" s="1298" t="s">
        <v>598</v>
      </c>
      <c r="B3" s="1298"/>
      <c r="C3" s="1298"/>
      <c r="D3" s="1298"/>
      <c r="E3" s="1298"/>
      <c r="F3" s="1298"/>
      <c r="G3" s="1298"/>
      <c r="H3" s="1153"/>
    </row>
    <row r="4" spans="1:8" ht="9.6" customHeight="1">
      <c r="A4" s="26"/>
      <c r="B4" s="1291"/>
      <c r="C4" s="1291"/>
      <c r="D4" s="1291"/>
      <c r="E4" s="1291"/>
      <c r="F4" s="1291"/>
      <c r="G4" s="1291"/>
      <c r="H4" s="372"/>
    </row>
    <row r="5" spans="1:8">
      <c r="A5" s="26"/>
      <c r="B5" s="22"/>
      <c r="C5" s="22"/>
      <c r="D5" s="28"/>
      <c r="E5" s="29" t="s">
        <v>3</v>
      </c>
      <c r="F5" s="29" t="s">
        <v>4</v>
      </c>
      <c r="G5" s="29" t="s">
        <v>101</v>
      </c>
      <c r="H5" s="33"/>
    </row>
    <row r="6" spans="1:8">
      <c r="A6" s="26"/>
      <c r="B6" s="34" t="s">
        <v>5</v>
      </c>
      <c r="C6" s="22" t="s">
        <v>6</v>
      </c>
      <c r="D6" s="31" t="s">
        <v>44</v>
      </c>
      <c r="E6" s="24">
        <v>61183</v>
      </c>
      <c r="F6" s="457">
        <v>0</v>
      </c>
      <c r="G6" s="24">
        <f>SUM(E6:F6)</f>
        <v>61183</v>
      </c>
      <c r="H6" s="31"/>
    </row>
    <row r="7" spans="1:8">
      <c r="A7" s="26"/>
      <c r="B7" s="34" t="s">
        <v>310</v>
      </c>
      <c r="C7" s="22" t="s">
        <v>309</v>
      </c>
      <c r="D7" s="31" t="s">
        <v>44</v>
      </c>
      <c r="E7" s="24">
        <v>45000</v>
      </c>
      <c r="F7" s="457">
        <v>0</v>
      </c>
      <c r="G7" s="24">
        <f>SUM(E7:F7)</f>
        <v>45000</v>
      </c>
      <c r="H7" s="31"/>
    </row>
    <row r="8" spans="1:8">
      <c r="A8" s="26"/>
      <c r="B8" s="34"/>
      <c r="C8" s="22"/>
      <c r="D8" s="31"/>
      <c r="E8" s="24"/>
      <c r="F8" s="457"/>
      <c r="G8" s="24"/>
      <c r="H8" s="31"/>
    </row>
    <row r="9" spans="1:8">
      <c r="A9" s="26"/>
      <c r="B9" s="30" t="s">
        <v>311</v>
      </c>
      <c r="C9" s="32" t="s">
        <v>8</v>
      </c>
      <c r="D9" s="33"/>
      <c r="E9" s="25"/>
      <c r="F9" s="457"/>
      <c r="G9" s="25"/>
      <c r="H9" s="33"/>
    </row>
    <row r="10" spans="1:8">
      <c r="A10" s="26"/>
      <c r="B10" s="34"/>
      <c r="C10" s="32" t="s">
        <v>97</v>
      </c>
      <c r="D10" s="33" t="s">
        <v>44</v>
      </c>
      <c r="E10" s="25">
        <f>G37</f>
        <v>100000</v>
      </c>
      <c r="F10" s="947">
        <v>0</v>
      </c>
      <c r="G10" s="25">
        <f>SUM(E10:F10)</f>
        <v>100000</v>
      </c>
      <c r="H10" s="33"/>
    </row>
    <row r="11" spans="1:8">
      <c r="A11" s="26"/>
      <c r="B11" s="34" t="s">
        <v>43</v>
      </c>
      <c r="C11" s="22" t="s">
        <v>312</v>
      </c>
      <c r="D11" s="35" t="s">
        <v>44</v>
      </c>
      <c r="E11" s="36">
        <f>SUM(E6:E10)</f>
        <v>206183</v>
      </c>
      <c r="F11" s="947">
        <f>SUM(F6:F10)</f>
        <v>0</v>
      </c>
      <c r="G11" s="36">
        <f>SUM(E11:F11)</f>
        <v>206183</v>
      </c>
      <c r="H11" s="31"/>
    </row>
    <row r="12" spans="1:8">
      <c r="A12" s="26"/>
      <c r="B12" s="30"/>
      <c r="C12" s="22"/>
      <c r="D12" s="23"/>
      <c r="E12" s="23"/>
      <c r="F12" s="31"/>
      <c r="G12" s="23"/>
      <c r="H12" s="31"/>
    </row>
    <row r="13" spans="1:8">
      <c r="A13" s="24"/>
      <c r="B13" s="393" t="s">
        <v>330</v>
      </c>
      <c r="C13" s="22" t="s">
        <v>21</v>
      </c>
      <c r="D13" s="23"/>
      <c r="E13" s="23"/>
      <c r="F13" s="37"/>
      <c r="G13" s="22"/>
      <c r="H13" s="37"/>
    </row>
    <row r="14" spans="1:8" s="1" customFormat="1" ht="11.4" customHeight="1">
      <c r="A14" s="1159"/>
      <c r="B14" s="2"/>
      <c r="C14" s="204"/>
      <c r="D14" s="1307"/>
      <c r="E14" s="1307"/>
      <c r="F14" s="1307"/>
      <c r="G14" s="1307"/>
      <c r="H14" s="1167"/>
    </row>
    <row r="15" spans="1:8" s="1" customFormat="1" ht="13.8" thickBot="1">
      <c r="A15" s="38"/>
      <c r="B15" s="1292" t="s">
        <v>89</v>
      </c>
      <c r="C15" s="1292"/>
      <c r="D15" s="1292"/>
      <c r="E15" s="1292"/>
      <c r="F15" s="1292"/>
      <c r="G15" s="1292"/>
      <c r="H15" s="373"/>
    </row>
    <row r="16" spans="1:8" s="1" customFormat="1" ht="14.4" thickTop="1" thickBot="1">
      <c r="A16" s="38"/>
      <c r="B16" s="203"/>
      <c r="C16" s="203" t="s">
        <v>22</v>
      </c>
      <c r="D16" s="203"/>
      <c r="E16" s="203"/>
      <c r="F16" s="203"/>
      <c r="G16" s="39" t="s">
        <v>101</v>
      </c>
      <c r="H16" s="33"/>
    </row>
    <row r="17" spans="1:9" s="7" customFormat="1" ht="14.4" customHeight="1" thickTop="1">
      <c r="A17" s="492"/>
      <c r="B17" s="493"/>
      <c r="C17" s="494" t="s">
        <v>47</v>
      </c>
      <c r="D17" s="8"/>
      <c r="E17" s="479"/>
      <c r="F17" s="479"/>
      <c r="G17" s="8"/>
      <c r="H17" s="155"/>
    </row>
    <row r="18" spans="1:9" s="7" customFormat="1" ht="14.4" customHeight="1">
      <c r="A18" s="492" t="s">
        <v>48</v>
      </c>
      <c r="B18" s="496">
        <v>2015</v>
      </c>
      <c r="C18" s="497" t="s">
        <v>230</v>
      </c>
      <c r="D18" s="8"/>
      <c r="E18" s="479"/>
      <c r="F18" s="479"/>
      <c r="G18" s="8"/>
      <c r="H18" s="155"/>
    </row>
    <row r="19" spans="1:9" ht="39.6">
      <c r="A19" s="492"/>
      <c r="B19" s="500">
        <v>0.104</v>
      </c>
      <c r="C19" s="503" t="s">
        <v>302</v>
      </c>
      <c r="E19" s="627"/>
      <c r="F19" s="466"/>
      <c r="G19" s="40"/>
      <c r="H19" s="614"/>
    </row>
    <row r="20" spans="1:9" ht="14.4" customHeight="1">
      <c r="A20" s="499"/>
      <c r="B20" s="499">
        <v>62</v>
      </c>
      <c r="C20" s="504" t="s">
        <v>232</v>
      </c>
      <c r="E20" s="627"/>
      <c r="F20" s="466"/>
      <c r="G20" s="40"/>
      <c r="H20" s="614"/>
    </row>
    <row r="21" spans="1:9" ht="14.4" customHeight="1">
      <c r="A21" s="499"/>
      <c r="B21" s="41" t="s">
        <v>233</v>
      </c>
      <c r="C21" s="504" t="s">
        <v>92</v>
      </c>
      <c r="E21" s="212">
        <v>52300</v>
      </c>
      <c r="F21" s="211">
        <v>0</v>
      </c>
      <c r="G21" s="212">
        <f>SUM(E21:F21)</f>
        <v>52300</v>
      </c>
      <c r="H21" s="614" t="s">
        <v>165</v>
      </c>
    </row>
    <row r="22" spans="1:9" ht="14.4" customHeight="1">
      <c r="A22" s="499" t="s">
        <v>43</v>
      </c>
      <c r="B22" s="499">
        <v>62</v>
      </c>
      <c r="C22" s="504" t="s">
        <v>232</v>
      </c>
      <c r="E22" s="212">
        <f>SUM(E21:E21)</f>
        <v>52300</v>
      </c>
      <c r="F22" s="211">
        <f>SUM(F21:F21)</f>
        <v>0</v>
      </c>
      <c r="G22" s="212">
        <f>SUM(G21:G21)</f>
        <v>52300</v>
      </c>
      <c r="H22" s="614"/>
    </row>
    <row r="23" spans="1:9" ht="39.6">
      <c r="A23" s="499" t="s">
        <v>43</v>
      </c>
      <c r="B23" s="500">
        <v>0.104</v>
      </c>
      <c r="C23" s="503" t="s">
        <v>302</v>
      </c>
      <c r="E23" s="212">
        <f>E22</f>
        <v>52300</v>
      </c>
      <c r="F23" s="211">
        <f>F22</f>
        <v>0</v>
      </c>
      <c r="G23" s="212">
        <f t="shared" ref="G23" si="0">G22</f>
        <v>52300</v>
      </c>
      <c r="H23" s="614"/>
    </row>
    <row r="24" spans="1:9">
      <c r="A24" s="499"/>
      <c r="B24" s="668"/>
      <c r="C24" s="504"/>
      <c r="E24" s="627"/>
      <c r="F24" s="466"/>
      <c r="G24" s="40"/>
      <c r="H24" s="614"/>
    </row>
    <row r="25" spans="1:9" s="100" customFormat="1" ht="26.4">
      <c r="A25" s="492"/>
      <c r="B25" s="505">
        <v>0.106</v>
      </c>
      <c r="C25" s="51" t="s">
        <v>234</v>
      </c>
      <c r="D25" s="83"/>
      <c r="E25" s="816"/>
      <c r="F25" s="749"/>
      <c r="G25" s="817"/>
      <c r="H25" s="614"/>
      <c r="I25" s="71"/>
    </row>
    <row r="26" spans="1:9" s="100" customFormat="1">
      <c r="A26" s="492"/>
      <c r="B26" s="492">
        <v>62</v>
      </c>
      <c r="C26" s="498" t="s">
        <v>232</v>
      </c>
      <c r="D26" s="83"/>
      <c r="E26" s="815"/>
      <c r="F26" s="238"/>
      <c r="G26" s="502"/>
      <c r="H26" s="614"/>
      <c r="I26" s="71"/>
    </row>
    <row r="27" spans="1:9" s="100" customFormat="1" ht="14.4" customHeight="1">
      <c r="A27" s="492"/>
      <c r="B27" s="41" t="s">
        <v>233</v>
      </c>
      <c r="C27" s="504" t="s">
        <v>92</v>
      </c>
      <c r="D27" s="83"/>
      <c r="E27" s="206">
        <v>20000</v>
      </c>
      <c r="F27" s="208">
        <v>0</v>
      </c>
      <c r="G27" s="206">
        <f>SUM(E27:F27)</f>
        <v>20000</v>
      </c>
      <c r="H27" s="614" t="s">
        <v>166</v>
      </c>
      <c r="I27" s="71"/>
    </row>
    <row r="28" spans="1:9" s="100" customFormat="1">
      <c r="A28" s="499" t="s">
        <v>43</v>
      </c>
      <c r="B28" s="492">
        <v>62</v>
      </c>
      <c r="C28" s="504" t="s">
        <v>232</v>
      </c>
      <c r="D28" s="83"/>
      <c r="E28" s="209">
        <f>SUM(E26:E27)</f>
        <v>20000</v>
      </c>
      <c r="F28" s="213">
        <f>SUM(F26:F27)</f>
        <v>0</v>
      </c>
      <c r="G28" s="209">
        <f>SUM(G26:G27)</f>
        <v>20000</v>
      </c>
      <c r="H28" s="614"/>
      <c r="I28" s="71"/>
    </row>
    <row r="29" spans="1:9" s="100" customFormat="1" ht="26.4">
      <c r="A29" s="499" t="s">
        <v>43</v>
      </c>
      <c r="B29" s="500">
        <v>0.106</v>
      </c>
      <c r="C29" s="48" t="s">
        <v>234</v>
      </c>
      <c r="D29" s="83"/>
      <c r="E29" s="212">
        <f>E28</f>
        <v>20000</v>
      </c>
      <c r="F29" s="211">
        <f>F28</f>
        <v>0</v>
      </c>
      <c r="G29" s="212">
        <f>G28</f>
        <v>20000</v>
      </c>
      <c r="H29" s="614"/>
      <c r="I29" s="71"/>
    </row>
    <row r="30" spans="1:9" s="100" customFormat="1">
      <c r="A30" s="499"/>
      <c r="B30" s="500"/>
      <c r="C30" s="669"/>
      <c r="D30" s="83"/>
      <c r="E30" s="447"/>
      <c r="F30" s="208"/>
      <c r="G30" s="206"/>
      <c r="H30" s="614"/>
      <c r="I30" s="71"/>
    </row>
    <row r="31" spans="1:9" s="100" customFormat="1" ht="15.6" customHeight="1">
      <c r="A31" s="492"/>
      <c r="B31" s="505">
        <v>0.108</v>
      </c>
      <c r="C31" s="497" t="s">
        <v>303</v>
      </c>
      <c r="D31" s="83"/>
      <c r="E31" s="815"/>
      <c r="F31" s="238"/>
      <c r="G31" s="502"/>
      <c r="H31" s="614"/>
      <c r="I31" s="71"/>
    </row>
    <row r="32" spans="1:9" s="100" customFormat="1">
      <c r="A32" s="492"/>
      <c r="B32" s="492">
        <v>63</v>
      </c>
      <c r="C32" s="498" t="s">
        <v>304</v>
      </c>
      <c r="D32" s="83"/>
      <c r="E32" s="815"/>
      <c r="F32" s="238"/>
      <c r="G32" s="502"/>
      <c r="H32" s="614"/>
      <c r="I32" s="71"/>
    </row>
    <row r="33" spans="1:9" s="100" customFormat="1" ht="16.2" customHeight="1">
      <c r="A33" s="492"/>
      <c r="B33" s="67" t="s">
        <v>305</v>
      </c>
      <c r="C33" s="504" t="s">
        <v>92</v>
      </c>
      <c r="D33" s="83"/>
      <c r="E33" s="206">
        <v>27700</v>
      </c>
      <c r="F33" s="214">
        <v>0</v>
      </c>
      <c r="G33" s="207">
        <f>SUM(E33:F33)</f>
        <v>27700</v>
      </c>
      <c r="H33" s="614" t="s">
        <v>171</v>
      </c>
      <c r="I33" s="71"/>
    </row>
    <row r="34" spans="1:9" s="100" customFormat="1">
      <c r="A34" s="492" t="s">
        <v>43</v>
      </c>
      <c r="B34" s="492">
        <v>63</v>
      </c>
      <c r="C34" s="498" t="s">
        <v>304</v>
      </c>
      <c r="D34" s="83"/>
      <c r="E34" s="209">
        <f>SUM(E31:E33)</f>
        <v>27700</v>
      </c>
      <c r="F34" s="213">
        <f>SUM(F31:F33)</f>
        <v>0</v>
      </c>
      <c r="G34" s="209">
        <f>SUM(G31:G33)</f>
        <v>27700</v>
      </c>
      <c r="H34" s="614"/>
      <c r="I34" s="71"/>
    </row>
    <row r="35" spans="1:9" s="100" customFormat="1" ht="16.95" customHeight="1">
      <c r="A35" s="492" t="s">
        <v>43</v>
      </c>
      <c r="B35" s="505">
        <v>0.108</v>
      </c>
      <c r="C35" s="497" t="s">
        <v>303</v>
      </c>
      <c r="D35" s="83"/>
      <c r="E35" s="209">
        <f>E34</f>
        <v>27700</v>
      </c>
      <c r="F35" s="213">
        <f>F34</f>
        <v>0</v>
      </c>
      <c r="G35" s="209">
        <f t="shared" ref="G35" si="1">G34</f>
        <v>27700</v>
      </c>
      <c r="H35" s="614"/>
      <c r="I35" s="71"/>
    </row>
    <row r="36" spans="1:9" s="100" customFormat="1">
      <c r="A36" s="492" t="s">
        <v>43</v>
      </c>
      <c r="B36" s="501">
        <v>2015</v>
      </c>
      <c r="C36" s="497" t="s">
        <v>230</v>
      </c>
      <c r="D36" s="615"/>
      <c r="E36" s="209">
        <f>E35+E29+E23</f>
        <v>100000</v>
      </c>
      <c r="F36" s="592">
        <f t="shared" ref="F36:G36" si="2">F35+F29+F23</f>
        <v>0</v>
      </c>
      <c r="G36" s="209">
        <f t="shared" si="2"/>
        <v>100000</v>
      </c>
      <c r="H36" s="614"/>
      <c r="I36" s="71"/>
    </row>
    <row r="37" spans="1:9" s="100" customFormat="1">
      <c r="A37" s="506" t="s">
        <v>43</v>
      </c>
      <c r="B37" s="506"/>
      <c r="C37" s="507" t="s">
        <v>47</v>
      </c>
      <c r="D37" s="615"/>
      <c r="E37" s="207">
        <f>E36</f>
        <v>100000</v>
      </c>
      <c r="F37" s="946">
        <f t="shared" ref="F37:G37" si="3">F36</f>
        <v>0</v>
      </c>
      <c r="G37" s="207">
        <f t="shared" si="3"/>
        <v>100000</v>
      </c>
      <c r="H37" s="614"/>
      <c r="I37" s="71"/>
    </row>
    <row r="38" spans="1:9" s="100" customFormat="1">
      <c r="A38" s="506" t="s">
        <v>43</v>
      </c>
      <c r="B38" s="506"/>
      <c r="C38" s="507" t="s">
        <v>44</v>
      </c>
      <c r="D38" s="540"/>
      <c r="E38" s="209">
        <f t="shared" ref="E38" si="4">E37</f>
        <v>100000</v>
      </c>
      <c r="F38" s="592">
        <f t="shared" ref="F38:G38" si="5">F37</f>
        <v>0</v>
      </c>
      <c r="G38" s="209">
        <f t="shared" si="5"/>
        <v>100000</v>
      </c>
      <c r="H38" s="614"/>
      <c r="I38" s="71"/>
    </row>
    <row r="39" spans="1:9" s="100" customFormat="1">
      <c r="A39" s="98"/>
      <c r="B39" s="86"/>
      <c r="C39" s="151"/>
      <c r="D39" s="83"/>
      <c r="E39" s="83"/>
      <c r="F39" s="83"/>
      <c r="G39" s="83"/>
      <c r="H39" s="614"/>
      <c r="I39" s="71"/>
    </row>
    <row r="40" spans="1:9" s="100" customFormat="1" ht="13.2" customHeight="1">
      <c r="A40" s="129" t="s">
        <v>425</v>
      </c>
      <c r="C40" s="27"/>
      <c r="D40" s="27"/>
      <c r="E40" s="27"/>
      <c r="F40" s="27"/>
      <c r="G40" s="172"/>
      <c r="H40" s="614"/>
      <c r="I40" s="71"/>
    </row>
    <row r="41" spans="1:9" s="100" customFormat="1">
      <c r="A41" s="837" t="s">
        <v>418</v>
      </c>
      <c r="B41" s="1287" t="s">
        <v>437</v>
      </c>
      <c r="C41" s="1287"/>
      <c r="D41" s="1287"/>
      <c r="E41" s="1287"/>
      <c r="F41" s="1287"/>
      <c r="G41" s="1287"/>
      <c r="H41" s="614"/>
      <c r="I41" s="71"/>
    </row>
    <row r="42" spans="1:9" s="100" customFormat="1">
      <c r="A42" s="837" t="s">
        <v>166</v>
      </c>
      <c r="B42" s="605" t="s">
        <v>427</v>
      </c>
      <c r="C42" s="605"/>
      <c r="D42" s="605"/>
      <c r="E42" s="605"/>
      <c r="F42" s="605"/>
      <c r="G42" s="605"/>
      <c r="H42" s="614"/>
      <c r="I42" s="71"/>
    </row>
    <row r="43" spans="1:9" s="671" customFormat="1" ht="16.2" customHeight="1">
      <c r="A43" s="851" t="s">
        <v>171</v>
      </c>
      <c r="B43" s="1305" t="s">
        <v>438</v>
      </c>
      <c r="C43" s="1305"/>
      <c r="D43" s="1305"/>
      <c r="E43" s="1305"/>
      <c r="F43" s="1305"/>
      <c r="G43" s="445"/>
      <c r="H43" s="630"/>
      <c r="I43" s="641"/>
    </row>
    <row r="44" spans="1:9" s="100" customFormat="1">
      <c r="A44" s="98"/>
      <c r="B44" s="86"/>
      <c r="C44" s="151"/>
      <c r="D44" s="83"/>
      <c r="E44" s="83"/>
      <c r="F44" s="83"/>
      <c r="G44" s="83"/>
      <c r="H44" s="614"/>
      <c r="I44" s="71"/>
    </row>
    <row r="45" spans="1:9" s="100" customFormat="1">
      <c r="A45" s="98"/>
      <c r="B45" s="86"/>
      <c r="C45" s="82"/>
      <c r="D45" s="991"/>
      <c r="E45" s="382"/>
      <c r="F45" s="991"/>
      <c r="G45" s="382"/>
      <c r="H45" s="614"/>
      <c r="I45" s="71"/>
    </row>
    <row r="46" spans="1:9" s="100" customFormat="1">
      <c r="A46" s="98"/>
      <c r="B46" s="86"/>
      <c r="C46" s="82"/>
      <c r="D46" s="102"/>
      <c r="E46" s="102"/>
      <c r="F46" s="102"/>
      <c r="G46" s="102"/>
      <c r="H46" s="614"/>
      <c r="I46" s="71"/>
    </row>
    <row r="47" spans="1:9" s="100" customFormat="1">
      <c r="A47" s="98"/>
      <c r="B47" s="86"/>
      <c r="C47" s="82"/>
      <c r="D47" s="94"/>
      <c r="E47" s="94"/>
      <c r="F47" s="94"/>
      <c r="G47" s="94"/>
      <c r="H47" s="614"/>
      <c r="I47" s="71"/>
    </row>
    <row r="48" spans="1:9" s="100" customFormat="1">
      <c r="A48" s="98"/>
      <c r="B48" s="86"/>
      <c r="C48" s="82"/>
      <c r="D48" s="94"/>
      <c r="E48" s="94"/>
      <c r="F48" s="94"/>
      <c r="G48" s="94"/>
      <c r="H48" s="614"/>
      <c r="I48" s="71"/>
    </row>
    <row r="49" spans="1:9" s="100" customFormat="1">
      <c r="A49" s="98"/>
      <c r="B49" s="86"/>
      <c r="C49" s="151"/>
      <c r="D49" s="83"/>
      <c r="E49" s="83"/>
      <c r="F49" s="83"/>
      <c r="G49" s="83"/>
      <c r="H49" s="614"/>
      <c r="I49" s="71"/>
    </row>
    <row r="50" spans="1:9" s="94" customFormat="1">
      <c r="A50" s="98"/>
      <c r="B50" s="86"/>
      <c r="C50" s="151"/>
      <c r="D50" s="83"/>
      <c r="E50" s="83"/>
      <c r="F50" s="83"/>
      <c r="G50" s="83"/>
      <c r="H50" s="614"/>
      <c r="I50" s="71"/>
    </row>
    <row r="51" spans="1:9" s="94" customFormat="1">
      <c r="A51" s="98"/>
      <c r="B51" s="86"/>
      <c r="C51" s="151"/>
      <c r="D51" s="83"/>
      <c r="E51" s="83"/>
      <c r="F51" s="83"/>
      <c r="G51" s="83"/>
      <c r="H51" s="614"/>
      <c r="I51" s="71"/>
    </row>
    <row r="52" spans="1:9" s="94" customFormat="1">
      <c r="A52" s="98"/>
      <c r="B52" s="86"/>
      <c r="C52" s="151"/>
      <c r="D52" s="83"/>
      <c r="E52" s="83"/>
      <c r="F52" s="83"/>
      <c r="G52" s="83"/>
      <c r="H52" s="614"/>
      <c r="I52" s="71"/>
    </row>
    <row r="53" spans="1:9" s="94" customFormat="1">
      <c r="A53" s="98"/>
      <c r="B53" s="86"/>
      <c r="C53" s="151"/>
      <c r="D53" s="83"/>
      <c r="E53" s="83"/>
      <c r="F53" s="83"/>
      <c r="G53" s="83"/>
      <c r="H53" s="614"/>
      <c r="I53" s="71"/>
    </row>
    <row r="54" spans="1:9" s="94" customFormat="1">
      <c r="A54" s="98"/>
      <c r="B54" s="86"/>
      <c r="C54" s="151"/>
      <c r="D54" s="83"/>
      <c r="E54" s="83"/>
      <c r="F54" s="83"/>
      <c r="G54" s="83"/>
      <c r="H54" s="614"/>
      <c r="I54" s="71"/>
    </row>
    <row r="55" spans="1:9" s="94" customFormat="1">
      <c r="A55" s="98"/>
      <c r="B55" s="86"/>
      <c r="C55" s="151"/>
      <c r="D55" s="83"/>
      <c r="E55" s="83"/>
      <c r="F55" s="83"/>
      <c r="G55" s="83"/>
      <c r="H55" s="614"/>
      <c r="I55" s="71"/>
    </row>
    <row r="56" spans="1:9" s="94" customFormat="1">
      <c r="A56" s="98"/>
      <c r="B56" s="86"/>
      <c r="C56" s="151"/>
      <c r="D56" s="83"/>
      <c r="E56" s="83"/>
      <c r="F56" s="83"/>
      <c r="G56" s="83"/>
      <c r="H56" s="614"/>
      <c r="I56" s="71"/>
    </row>
    <row r="57" spans="1:9" s="94" customFormat="1">
      <c r="A57" s="98"/>
      <c r="B57" s="86"/>
      <c r="C57" s="151"/>
      <c r="D57" s="83"/>
      <c r="E57" s="83"/>
      <c r="F57" s="83"/>
      <c r="G57" s="83"/>
      <c r="H57" s="614"/>
      <c r="I57" s="71"/>
    </row>
    <row r="58" spans="1:9" s="94" customFormat="1">
      <c r="A58" s="98"/>
      <c r="B58" s="86"/>
      <c r="C58" s="151"/>
      <c r="D58" s="83"/>
      <c r="E58" s="83"/>
      <c r="F58" s="83"/>
      <c r="G58" s="83"/>
      <c r="H58" s="614"/>
      <c r="I58" s="71"/>
    </row>
    <row r="59" spans="1:9" s="94" customFormat="1">
      <c r="A59" s="98"/>
      <c r="B59" s="86"/>
      <c r="C59" s="151"/>
      <c r="D59" s="83"/>
      <c r="E59" s="83"/>
      <c r="F59" s="83"/>
      <c r="G59" s="83"/>
      <c r="H59" s="614"/>
      <c r="I59" s="71"/>
    </row>
    <row r="60" spans="1:9" s="94" customFormat="1">
      <c r="A60" s="98"/>
      <c r="B60" s="86"/>
      <c r="C60" s="151"/>
      <c r="D60" s="83"/>
      <c r="E60" s="83"/>
      <c r="F60" s="83"/>
      <c r="G60" s="83"/>
      <c r="H60" s="614"/>
      <c r="I60" s="71"/>
    </row>
    <row r="61" spans="1:9" s="94" customFormat="1">
      <c r="A61" s="98"/>
      <c r="B61" s="86"/>
      <c r="C61" s="151"/>
      <c r="D61" s="83"/>
      <c r="E61" s="83"/>
      <c r="F61" s="83"/>
      <c r="G61" s="83"/>
      <c r="H61" s="614"/>
      <c r="I61" s="71"/>
    </row>
    <row r="62" spans="1:9" s="94" customFormat="1">
      <c r="A62" s="98"/>
      <c r="B62" s="86"/>
      <c r="C62" s="151"/>
      <c r="D62" s="83"/>
      <c r="E62" s="83"/>
      <c r="F62" s="83"/>
      <c r="G62" s="83"/>
      <c r="H62" s="614"/>
      <c r="I62" s="71"/>
    </row>
    <row r="63" spans="1:9" s="94" customFormat="1">
      <c r="A63" s="98"/>
      <c r="B63" s="86"/>
      <c r="C63" s="151"/>
      <c r="D63" s="83"/>
      <c r="E63" s="83"/>
      <c r="F63" s="83"/>
      <c r="G63" s="83"/>
      <c r="H63" s="614"/>
      <c r="I63" s="71"/>
    </row>
    <row r="64" spans="1:9" s="94" customFormat="1">
      <c r="A64" s="98"/>
      <c r="B64" s="86"/>
      <c r="C64" s="151"/>
      <c r="D64" s="83"/>
      <c r="E64" s="83"/>
      <c r="F64" s="83"/>
      <c r="G64" s="83"/>
      <c r="H64" s="614"/>
      <c r="I64" s="71"/>
    </row>
    <row r="65" spans="1:9" s="94" customFormat="1">
      <c r="A65" s="98"/>
      <c r="B65" s="86"/>
      <c r="C65" s="151"/>
      <c r="D65" s="83"/>
      <c r="E65" s="83"/>
      <c r="F65" s="83"/>
      <c r="G65" s="83"/>
      <c r="H65" s="614"/>
      <c r="I65" s="71"/>
    </row>
    <row r="66" spans="1:9" s="94" customFormat="1">
      <c r="A66" s="98"/>
      <c r="B66" s="86"/>
      <c r="C66" s="151"/>
      <c r="D66" s="83"/>
      <c r="E66" s="83"/>
      <c r="F66" s="83"/>
      <c r="G66" s="83"/>
      <c r="H66" s="614"/>
      <c r="I66" s="71"/>
    </row>
    <row r="67" spans="1:9" s="94" customFormat="1">
      <c r="A67" s="98"/>
      <c r="B67" s="86"/>
      <c r="C67" s="151"/>
      <c r="D67" s="83"/>
      <c r="E67" s="83"/>
      <c r="F67" s="83"/>
      <c r="G67" s="83"/>
      <c r="H67" s="614"/>
      <c r="I67" s="71"/>
    </row>
    <row r="68" spans="1:9" s="94" customFormat="1">
      <c r="A68" s="98"/>
      <c r="B68" s="86"/>
      <c r="C68" s="151"/>
      <c r="D68" s="83"/>
      <c r="E68" s="83"/>
      <c r="F68" s="83"/>
      <c r="G68" s="83"/>
      <c r="H68" s="614"/>
      <c r="I68" s="71"/>
    </row>
    <row r="69" spans="1:9" s="94" customFormat="1">
      <c r="A69" s="98"/>
      <c r="B69" s="86"/>
      <c r="C69" s="151"/>
      <c r="D69" s="83"/>
      <c r="E69" s="83"/>
      <c r="F69" s="83"/>
      <c r="G69" s="83"/>
      <c r="H69" s="614"/>
      <c r="I69" s="71"/>
    </row>
    <row r="70" spans="1:9" s="94" customFormat="1">
      <c r="A70" s="98"/>
      <c r="B70" s="86"/>
      <c r="C70" s="151"/>
      <c r="D70" s="83"/>
      <c r="E70" s="83"/>
      <c r="F70" s="83"/>
      <c r="G70" s="83"/>
      <c r="H70" s="614"/>
      <c r="I70" s="71"/>
    </row>
    <row r="71" spans="1:9" s="94" customFormat="1">
      <c r="A71" s="98"/>
      <c r="B71" s="86"/>
      <c r="C71" s="151"/>
      <c r="D71" s="83"/>
      <c r="E71" s="83"/>
      <c r="F71" s="83"/>
      <c r="G71" s="83"/>
      <c r="H71" s="614"/>
      <c r="I71" s="71"/>
    </row>
    <row r="72" spans="1:9" s="94" customFormat="1">
      <c r="A72" s="98"/>
      <c r="B72" s="86"/>
      <c r="C72" s="151"/>
      <c r="D72" s="83"/>
      <c r="E72" s="83"/>
      <c r="F72" s="83"/>
      <c r="G72" s="83"/>
      <c r="H72" s="614"/>
      <c r="I72" s="71"/>
    </row>
    <row r="73" spans="1:9" s="94" customFormat="1">
      <c r="A73" s="98"/>
      <c r="B73" s="86"/>
      <c r="C73" s="151"/>
      <c r="D73" s="83"/>
      <c r="E73" s="83"/>
      <c r="F73" s="83"/>
      <c r="G73" s="83"/>
      <c r="H73" s="614"/>
      <c r="I73" s="71"/>
    </row>
    <row r="74" spans="1:9" s="94" customFormat="1">
      <c r="A74" s="98"/>
      <c r="B74" s="86"/>
      <c r="C74" s="151"/>
      <c r="D74" s="83"/>
      <c r="E74" s="83"/>
      <c r="F74" s="83"/>
      <c r="G74" s="83"/>
      <c r="H74" s="614"/>
      <c r="I74" s="71"/>
    </row>
    <row r="75" spans="1:9" s="94" customFormat="1">
      <c r="A75" s="98"/>
      <c r="B75" s="86"/>
      <c r="C75" s="151"/>
      <c r="D75" s="83"/>
      <c r="E75" s="83"/>
      <c r="F75" s="83"/>
      <c r="G75" s="83"/>
      <c r="H75" s="614"/>
      <c r="I75" s="71"/>
    </row>
    <row r="76" spans="1:9" s="94" customFormat="1">
      <c r="A76" s="98"/>
      <c r="B76" s="86"/>
      <c r="C76" s="151"/>
      <c r="D76" s="83"/>
      <c r="E76" s="83"/>
      <c r="F76" s="83"/>
      <c r="G76" s="83"/>
      <c r="H76" s="614"/>
      <c r="I76" s="71"/>
    </row>
    <row r="77" spans="1:9" s="94" customFormat="1">
      <c r="A77" s="98"/>
      <c r="B77" s="86"/>
      <c r="C77" s="151"/>
      <c r="D77" s="83"/>
      <c r="E77" s="83"/>
      <c r="F77" s="83"/>
      <c r="G77" s="83"/>
      <c r="H77" s="614"/>
      <c r="I77" s="71"/>
    </row>
    <row r="78" spans="1:9" s="94" customFormat="1">
      <c r="A78" s="98"/>
      <c r="B78" s="86"/>
      <c r="C78" s="151"/>
      <c r="D78" s="83"/>
      <c r="E78" s="83"/>
      <c r="F78" s="83"/>
      <c r="G78" s="83"/>
      <c r="H78" s="614"/>
      <c r="I78" s="71"/>
    </row>
    <row r="79" spans="1:9" s="94" customFormat="1">
      <c r="A79" s="98"/>
      <c r="B79" s="86"/>
      <c r="C79" s="151"/>
      <c r="D79" s="83"/>
      <c r="E79" s="83"/>
      <c r="F79" s="83"/>
      <c r="G79" s="83"/>
      <c r="H79" s="614"/>
      <c r="I79" s="71"/>
    </row>
    <row r="80" spans="1:9" s="94" customFormat="1">
      <c r="A80" s="98"/>
      <c r="B80" s="86"/>
      <c r="C80" s="151"/>
      <c r="D80" s="83"/>
      <c r="E80" s="83"/>
      <c r="F80" s="83"/>
      <c r="G80" s="83"/>
      <c r="H80" s="614"/>
      <c r="I80" s="71"/>
    </row>
    <row r="81" spans="1:9" s="94" customFormat="1">
      <c r="A81" s="98"/>
      <c r="B81" s="86"/>
      <c r="C81" s="151"/>
      <c r="D81" s="83"/>
      <c r="E81" s="83"/>
      <c r="F81" s="83"/>
      <c r="G81" s="83"/>
      <c r="H81" s="614"/>
      <c r="I81" s="71"/>
    </row>
    <row r="82" spans="1:9" s="94" customFormat="1">
      <c r="A82" s="98"/>
      <c r="B82" s="86"/>
      <c r="C82" s="151"/>
      <c r="D82" s="83"/>
      <c r="E82" s="83"/>
      <c r="F82" s="83"/>
      <c r="G82" s="83"/>
      <c r="H82" s="614"/>
      <c r="I82" s="71"/>
    </row>
    <row r="83" spans="1:9" s="94" customFormat="1">
      <c r="A83" s="98"/>
      <c r="B83" s="86"/>
      <c r="C83" s="151"/>
      <c r="D83" s="83"/>
      <c r="E83" s="83"/>
      <c r="F83" s="83"/>
      <c r="G83" s="83"/>
      <c r="H83" s="614"/>
      <c r="I83" s="71"/>
    </row>
    <row r="84" spans="1:9" s="94" customFormat="1">
      <c r="A84" s="98"/>
      <c r="B84" s="86"/>
      <c r="C84" s="151"/>
      <c r="D84" s="83"/>
      <c r="E84" s="83"/>
      <c r="F84" s="83"/>
      <c r="G84" s="83"/>
      <c r="H84" s="614"/>
      <c r="I84" s="71"/>
    </row>
    <row r="85" spans="1:9" s="94" customFormat="1">
      <c r="A85" s="98"/>
      <c r="B85" s="86"/>
      <c r="C85" s="151"/>
      <c r="D85" s="83"/>
      <c r="E85" s="83"/>
      <c r="F85" s="83"/>
      <c r="G85" s="83"/>
      <c r="H85" s="614"/>
      <c r="I85" s="71"/>
    </row>
    <row r="86" spans="1:9" s="94" customFormat="1">
      <c r="A86" s="98"/>
      <c r="B86" s="86"/>
      <c r="C86" s="151"/>
      <c r="D86" s="83"/>
      <c r="E86" s="83"/>
      <c r="F86" s="83"/>
      <c r="G86" s="83"/>
      <c r="H86" s="614"/>
      <c r="I86" s="71"/>
    </row>
    <row r="87" spans="1:9" s="94" customFormat="1">
      <c r="A87" s="98"/>
      <c r="B87" s="86"/>
      <c r="C87" s="151"/>
      <c r="D87" s="83"/>
      <c r="E87" s="83"/>
      <c r="F87" s="83"/>
      <c r="G87" s="83"/>
      <c r="H87" s="614"/>
      <c r="I87" s="71"/>
    </row>
    <row r="88" spans="1:9" s="94" customFormat="1">
      <c r="A88" s="98"/>
      <c r="B88" s="86"/>
      <c r="C88" s="151"/>
      <c r="D88" s="83"/>
      <c r="E88" s="83"/>
      <c r="F88" s="83"/>
      <c r="G88" s="83"/>
      <c r="H88" s="614"/>
      <c r="I88" s="71"/>
    </row>
    <row r="89" spans="1:9" s="94" customFormat="1">
      <c r="A89" s="98"/>
      <c r="B89" s="86"/>
      <c r="C89" s="151"/>
      <c r="D89" s="83"/>
      <c r="E89" s="83"/>
      <c r="F89" s="83"/>
      <c r="G89" s="83"/>
      <c r="H89" s="614"/>
      <c r="I89" s="71"/>
    </row>
    <row r="90" spans="1:9" s="94" customFormat="1">
      <c r="A90" s="98"/>
      <c r="B90" s="86"/>
      <c r="C90" s="151"/>
      <c r="D90" s="83"/>
      <c r="E90" s="83"/>
      <c r="F90" s="83"/>
      <c r="G90" s="83"/>
      <c r="H90" s="614"/>
      <c r="I90" s="71"/>
    </row>
    <row r="91" spans="1:9" s="94" customFormat="1">
      <c r="A91" s="98"/>
      <c r="B91" s="86"/>
      <c r="C91" s="151"/>
      <c r="D91" s="83"/>
      <c r="E91" s="83"/>
      <c r="F91" s="83"/>
      <c r="G91" s="83"/>
      <c r="H91" s="614"/>
      <c r="I91" s="71"/>
    </row>
    <row r="92" spans="1:9" s="94" customFormat="1">
      <c r="A92" s="98"/>
      <c r="B92" s="86"/>
      <c r="C92" s="151"/>
      <c r="D92" s="83"/>
      <c r="E92" s="83"/>
      <c r="F92" s="83"/>
      <c r="G92" s="83"/>
      <c r="H92" s="614"/>
      <c r="I92" s="71"/>
    </row>
    <row r="93" spans="1:9" s="94" customFormat="1">
      <c r="A93" s="98"/>
      <c r="B93" s="86"/>
      <c r="C93" s="151"/>
      <c r="D93" s="83"/>
      <c r="E93" s="83"/>
      <c r="F93" s="83"/>
      <c r="G93" s="83"/>
      <c r="H93" s="614"/>
      <c r="I93" s="71"/>
    </row>
    <row r="94" spans="1:9" s="94" customFormat="1">
      <c r="A94" s="98"/>
      <c r="B94" s="86"/>
      <c r="C94" s="151"/>
      <c r="D94" s="83"/>
      <c r="E94" s="83"/>
      <c r="F94" s="83"/>
      <c r="G94" s="83"/>
      <c r="H94" s="614"/>
      <c r="I94" s="71"/>
    </row>
    <row r="95" spans="1:9" s="94" customFormat="1">
      <c r="A95" s="98"/>
      <c r="B95" s="86"/>
      <c r="C95" s="151"/>
      <c r="D95" s="83"/>
      <c r="E95" s="83"/>
      <c r="F95" s="83"/>
      <c r="G95" s="83"/>
      <c r="H95" s="614"/>
      <c r="I95" s="71"/>
    </row>
    <row r="96" spans="1:9" s="94" customFormat="1">
      <c r="A96" s="98"/>
      <c r="B96" s="86"/>
      <c r="C96" s="151"/>
      <c r="D96" s="83"/>
      <c r="E96" s="83"/>
      <c r="F96" s="83"/>
      <c r="G96" s="83"/>
      <c r="H96" s="614"/>
      <c r="I96" s="71"/>
    </row>
    <row r="97" spans="1:9" s="94" customFormat="1">
      <c r="A97" s="98"/>
      <c r="B97" s="86"/>
      <c r="C97" s="151"/>
      <c r="D97" s="83"/>
      <c r="E97" s="83"/>
      <c r="F97" s="83"/>
      <c r="G97" s="83"/>
      <c r="H97" s="614"/>
      <c r="I97" s="71"/>
    </row>
    <row r="98" spans="1:9" s="94" customFormat="1">
      <c r="A98" s="98"/>
      <c r="B98" s="86"/>
      <c r="C98" s="151"/>
      <c r="D98" s="83"/>
      <c r="E98" s="83"/>
      <c r="F98" s="83"/>
      <c r="G98" s="83"/>
      <c r="H98" s="614"/>
      <c r="I98" s="71"/>
    </row>
    <row r="99" spans="1:9" s="94" customFormat="1">
      <c r="A99" s="98"/>
      <c r="B99" s="86"/>
      <c r="C99" s="151"/>
      <c r="D99" s="83"/>
      <c r="E99" s="83"/>
      <c r="F99" s="83"/>
      <c r="G99" s="83"/>
      <c r="H99" s="614"/>
      <c r="I99" s="71"/>
    </row>
    <row r="100" spans="1:9" s="94" customFormat="1">
      <c r="A100" s="98"/>
      <c r="B100" s="86"/>
      <c r="C100" s="151"/>
      <c r="D100" s="83"/>
      <c r="E100" s="83"/>
      <c r="F100" s="83"/>
      <c r="G100" s="83"/>
      <c r="H100" s="614"/>
      <c r="I100" s="71"/>
    </row>
    <row r="101" spans="1:9" s="94" customFormat="1">
      <c r="A101" s="98"/>
      <c r="B101" s="86"/>
      <c r="C101" s="151"/>
      <c r="D101" s="83"/>
      <c r="E101" s="83"/>
      <c r="F101" s="83"/>
      <c r="G101" s="83"/>
      <c r="H101" s="614"/>
      <c r="I101" s="71"/>
    </row>
    <row r="102" spans="1:9" s="94" customFormat="1">
      <c r="A102" s="98"/>
      <c r="B102" s="86"/>
      <c r="C102" s="151"/>
      <c r="D102" s="83"/>
      <c r="E102" s="83"/>
      <c r="F102" s="83"/>
      <c r="G102" s="83"/>
      <c r="H102" s="614"/>
      <c r="I102" s="71"/>
    </row>
    <row r="103" spans="1:9" s="94" customFormat="1">
      <c r="A103" s="98"/>
      <c r="B103" s="86"/>
      <c r="C103" s="151"/>
      <c r="D103" s="83"/>
      <c r="E103" s="83"/>
      <c r="F103" s="83"/>
      <c r="G103" s="83"/>
      <c r="H103" s="614"/>
      <c r="I103" s="71"/>
    </row>
    <row r="104" spans="1:9" s="94" customFormat="1">
      <c r="A104" s="98"/>
      <c r="B104" s="86"/>
      <c r="C104" s="151"/>
      <c r="D104" s="83"/>
      <c r="E104" s="83"/>
      <c r="F104" s="83"/>
      <c r="G104" s="83"/>
      <c r="H104" s="614"/>
      <c r="I104" s="71"/>
    </row>
    <row r="105" spans="1:9" s="94" customFormat="1">
      <c r="A105" s="98"/>
      <c r="B105" s="86"/>
      <c r="C105" s="151"/>
      <c r="D105" s="83"/>
      <c r="E105" s="83"/>
      <c r="F105" s="83"/>
      <c r="G105" s="83"/>
      <c r="H105" s="614"/>
      <c r="I105" s="71"/>
    </row>
    <row r="106" spans="1:9" s="94" customFormat="1">
      <c r="A106" s="98"/>
      <c r="B106" s="86"/>
      <c r="C106" s="151"/>
      <c r="D106" s="83"/>
      <c r="E106" s="83"/>
      <c r="F106" s="83"/>
      <c r="G106" s="83"/>
      <c r="H106" s="614"/>
      <c r="I106" s="71"/>
    </row>
    <row r="107" spans="1:9" s="94" customFormat="1">
      <c r="A107" s="98"/>
      <c r="B107" s="86"/>
      <c r="C107" s="151"/>
      <c r="D107" s="83"/>
      <c r="E107" s="83"/>
      <c r="F107" s="83"/>
      <c r="G107" s="83"/>
      <c r="H107" s="614"/>
      <c r="I107" s="71"/>
    </row>
    <row r="108" spans="1:9" s="94" customFormat="1">
      <c r="A108" s="98"/>
      <c r="B108" s="86"/>
      <c r="C108" s="151"/>
      <c r="D108" s="83"/>
      <c r="E108" s="83"/>
      <c r="F108" s="83"/>
      <c r="G108" s="83"/>
      <c r="H108" s="614"/>
      <c r="I108" s="71"/>
    </row>
    <row r="109" spans="1:9" s="94" customFormat="1">
      <c r="A109" s="98"/>
      <c r="B109" s="86"/>
      <c r="C109" s="151"/>
      <c r="D109" s="83"/>
      <c r="E109" s="83"/>
      <c r="F109" s="83"/>
      <c r="G109" s="83"/>
      <c r="H109" s="614"/>
      <c r="I109" s="71"/>
    </row>
    <row r="110" spans="1:9" s="94" customFormat="1">
      <c r="A110" s="98"/>
      <c r="B110" s="86"/>
      <c r="C110" s="151"/>
      <c r="D110" s="83"/>
      <c r="E110" s="83"/>
      <c r="F110" s="83"/>
      <c r="G110" s="83"/>
      <c r="H110" s="614"/>
      <c r="I110" s="71"/>
    </row>
    <row r="111" spans="1:9" s="94" customFormat="1">
      <c r="A111" s="98"/>
      <c r="B111" s="86"/>
      <c r="C111" s="151"/>
      <c r="D111" s="83"/>
      <c r="E111" s="83"/>
      <c r="F111" s="83"/>
      <c r="G111" s="83"/>
      <c r="H111" s="614"/>
      <c r="I111" s="71"/>
    </row>
    <row r="112" spans="1:9" s="94" customFormat="1">
      <c r="A112" s="98"/>
      <c r="B112" s="86"/>
      <c r="C112" s="151"/>
      <c r="D112" s="83"/>
      <c r="E112" s="83"/>
      <c r="F112" s="83"/>
      <c r="G112" s="83"/>
      <c r="H112" s="614"/>
      <c r="I112" s="71"/>
    </row>
    <row r="113" spans="1:9" s="94" customFormat="1">
      <c r="A113" s="98"/>
      <c r="B113" s="86"/>
      <c r="C113" s="151"/>
      <c r="D113" s="83"/>
      <c r="E113" s="83"/>
      <c r="F113" s="83"/>
      <c r="G113" s="83"/>
      <c r="H113" s="614"/>
      <c r="I113" s="71"/>
    </row>
    <row r="114" spans="1:9" s="94" customFormat="1">
      <c r="A114" s="98"/>
      <c r="B114" s="86"/>
      <c r="C114" s="151"/>
      <c r="D114" s="83"/>
      <c r="E114" s="83"/>
      <c r="F114" s="83"/>
      <c r="G114" s="83"/>
      <c r="H114" s="614"/>
      <c r="I114" s="71"/>
    </row>
    <row r="115" spans="1:9" s="94" customFormat="1">
      <c r="A115" s="98"/>
      <c r="B115" s="86"/>
      <c r="C115" s="151"/>
      <c r="D115" s="83"/>
      <c r="E115" s="83"/>
      <c r="F115" s="83"/>
      <c r="G115" s="83"/>
      <c r="H115" s="614"/>
      <c r="I115" s="71"/>
    </row>
    <row r="116" spans="1:9" s="94" customFormat="1">
      <c r="A116" s="98"/>
      <c r="B116" s="86"/>
      <c r="C116" s="151"/>
      <c r="D116" s="83"/>
      <c r="E116" s="83"/>
      <c r="F116" s="83"/>
      <c r="G116" s="83"/>
      <c r="H116" s="614"/>
      <c r="I116" s="71"/>
    </row>
    <row r="117" spans="1:9" s="94" customFormat="1">
      <c r="A117" s="98"/>
      <c r="B117" s="86"/>
      <c r="C117" s="151"/>
      <c r="D117" s="83"/>
      <c r="E117" s="83"/>
      <c r="F117" s="83"/>
      <c r="G117" s="83"/>
      <c r="H117" s="614"/>
      <c r="I117" s="71"/>
    </row>
    <row r="118" spans="1:9" s="94" customFormat="1">
      <c r="A118" s="98"/>
      <c r="B118" s="86"/>
      <c r="C118" s="151"/>
      <c r="D118" s="83"/>
      <c r="E118" s="83"/>
      <c r="F118" s="83"/>
      <c r="G118" s="83"/>
      <c r="H118" s="614"/>
      <c r="I118" s="71"/>
    </row>
    <row r="119" spans="1:9" s="94" customFormat="1">
      <c r="A119" s="98"/>
      <c r="B119" s="86"/>
      <c r="C119" s="151"/>
      <c r="D119" s="83"/>
      <c r="E119" s="83"/>
      <c r="F119" s="83"/>
      <c r="G119" s="83"/>
      <c r="H119" s="614"/>
      <c r="I119" s="71"/>
    </row>
    <row r="120" spans="1:9" s="94" customFormat="1">
      <c r="A120" s="98"/>
      <c r="B120" s="86"/>
      <c r="C120" s="151"/>
      <c r="D120" s="83"/>
      <c r="E120" s="83"/>
      <c r="F120" s="83"/>
      <c r="G120" s="83"/>
      <c r="H120" s="614"/>
      <c r="I120" s="71"/>
    </row>
    <row r="121" spans="1:9" s="94" customFormat="1">
      <c r="A121" s="98"/>
      <c r="B121" s="86"/>
      <c r="C121" s="151"/>
      <c r="D121" s="83"/>
      <c r="E121" s="83"/>
      <c r="F121" s="83"/>
      <c r="G121" s="83"/>
      <c r="H121" s="614"/>
      <c r="I121" s="71"/>
    </row>
    <row r="122" spans="1:9" s="94" customFormat="1">
      <c r="A122" s="98"/>
      <c r="B122" s="86"/>
      <c r="C122" s="151"/>
      <c r="D122" s="83"/>
      <c r="E122" s="83"/>
      <c r="F122" s="83"/>
      <c r="G122" s="83"/>
      <c r="H122" s="614"/>
      <c r="I122" s="71"/>
    </row>
    <row r="123" spans="1:9" s="94" customFormat="1">
      <c r="A123" s="98"/>
      <c r="B123" s="86"/>
      <c r="C123" s="151"/>
      <c r="D123" s="83"/>
      <c r="E123" s="83"/>
      <c r="F123" s="83"/>
      <c r="G123" s="83"/>
      <c r="H123" s="614"/>
      <c r="I123" s="71"/>
    </row>
  </sheetData>
  <autoFilter ref="A16:I18">
    <filterColumn colId="7"/>
  </autoFilter>
  <customSheetViews>
    <customSheetView guid="{C5F44875-2256-4473-BD8B-FE5F322CC657}" showPageBreaks="1" printArea="1" showAutoFilter="1" view="pageBreakPreview">
      <selection activeCell="E9" sqref="E9"/>
      <pageMargins left="0.78740157480314965" right="0.78740157480314965" top="0.78740157480314965" bottom="4.1338582677165361" header="0.51181102362204722" footer="3.5433070866141736"/>
      <printOptions horizontalCentered="1"/>
      <pageSetup paperSize="9" scale="93" firstPageNumber="11" fitToHeight="0" orientation="portrait" blackAndWhite="1" useFirstPageNumber="1" r:id="rId1"/>
      <headerFooter alignWithMargins="0">
        <oddHeader xml:space="preserve">&amp;C   </oddHeader>
        <oddFooter>&amp;C&amp;"Times New Roman,Bold"&amp;P</oddFooter>
      </headerFooter>
      <autoFilter ref="A15:AI33">
        <filterColumn colId="7"/>
        <filterColumn colId="8"/>
      </autoFilter>
    </customSheetView>
    <customSheetView guid="{A48B2B02-857B-4E03-8EC3-B83BCD408191}" showPageBreaks="1" printArea="1" showAutoFilter="1" view="pageBreakPreview">
      <selection activeCell="D23" sqref="D23"/>
      <pageMargins left="0.78740157480314965" right="0.78740157480314965" top="0.78740157480314965" bottom="4.1338582677165361" header="0.51181102362204722" footer="3.5433070866141736"/>
      <printOptions horizontalCentered="1"/>
      <pageSetup paperSize="9" scale="93" firstPageNumber="11" fitToHeight="0" orientation="portrait" blackAndWhite="1" useFirstPageNumber="1" r:id="rId2"/>
      <headerFooter alignWithMargins="0">
        <oddHeader xml:space="preserve">&amp;C   </oddHeader>
        <oddFooter>&amp;C&amp;"Times New Roman,Bold"&amp;P</oddFooter>
      </headerFooter>
      <autoFilter ref="A15:AI33">
        <filterColumn colId="7"/>
        <filterColumn colId="8"/>
      </autoFilter>
    </customSheetView>
  </customSheetViews>
  <mergeCells count="9">
    <mergeCell ref="B41:G41"/>
    <mergeCell ref="B43:F43"/>
    <mergeCell ref="B15:G15"/>
    <mergeCell ref="B1:G1"/>
    <mergeCell ref="B2:G2"/>
    <mergeCell ref="B4:G4"/>
    <mergeCell ref="D14:E14"/>
    <mergeCell ref="F14:G14"/>
    <mergeCell ref="A3:G3"/>
  </mergeCells>
  <printOptions horizontalCentered="1"/>
  <pageMargins left="0.6692913385826772" right="0.6692913385826772" top="0.6692913385826772" bottom="3.7401574803149606" header="0.51181102362204722" footer="3.1496062992125986"/>
  <pageSetup paperSize="9" scale="90" firstPageNumber="10" fitToHeight="0" orientation="portrait" blackAndWhite="1" useFirstPageNumber="1" r:id="rId3"/>
  <headerFooter alignWithMargins="0">
    <oddHeader xml:space="preserve">&amp;C   </oddHeader>
    <oddFooter>&amp;C&amp;"Times New Roman,Bold"&amp;P</oddFooter>
  </headerFooter>
</worksheet>
</file>

<file path=xl/worksheets/sheet8.xml><?xml version="1.0" encoding="utf-8"?>
<worksheet xmlns="http://schemas.openxmlformats.org/spreadsheetml/2006/main" xmlns:r="http://schemas.openxmlformats.org/officeDocument/2006/relationships">
  <sheetPr syncVertical="1" syncRef="A1" transitionEvaluation="1">
    <tabColor rgb="FF00B050"/>
  </sheetPr>
  <dimension ref="A1:H150"/>
  <sheetViews>
    <sheetView view="pageBreakPreview" zoomScaleNormal="130" zoomScaleSheetLayoutView="100" workbookViewId="0">
      <selection activeCell="M15" sqref="M15"/>
    </sheetView>
  </sheetViews>
  <sheetFormatPr defaultColWidth="9.109375" defaultRowHeight="13.2"/>
  <cols>
    <col min="1" max="1" width="5.6640625" style="98" customWidth="1"/>
    <col min="2" max="2" width="8.109375" style="86" customWidth="1"/>
    <col min="3" max="3" width="38.6640625" style="151" customWidth="1"/>
    <col min="4" max="4" width="7.6640625" style="83" customWidth="1"/>
    <col min="5" max="5" width="9.88671875" style="83" customWidth="1"/>
    <col min="6" max="6" width="9.6640625" style="70" customWidth="1"/>
    <col min="7" max="7" width="8.6640625" style="70" customWidth="1"/>
    <col min="8" max="8" width="3.6640625" style="70" customWidth="1"/>
    <col min="9" max="11" width="9.109375" style="70" customWidth="1"/>
    <col min="12" max="16384" width="9.109375" style="70"/>
  </cols>
  <sheetData>
    <row r="1" spans="1:8" ht="14.1" customHeight="1">
      <c r="A1" s="602"/>
      <c r="B1" s="1306" t="s">
        <v>235</v>
      </c>
      <c r="C1" s="1306"/>
      <c r="D1" s="1306"/>
      <c r="E1" s="1306"/>
      <c r="F1" s="1306"/>
      <c r="G1" s="1306"/>
      <c r="H1" s="1166"/>
    </row>
    <row r="2" spans="1:8" ht="14.1" customHeight="1">
      <c r="A2" s="602"/>
      <c r="B2" s="1306" t="s">
        <v>236</v>
      </c>
      <c r="C2" s="1306"/>
      <c r="D2" s="1306"/>
      <c r="E2" s="1306"/>
      <c r="F2" s="1306"/>
      <c r="G2" s="1306"/>
      <c r="H2" s="1166"/>
    </row>
    <row r="3" spans="1:8">
      <c r="A3" s="1290" t="s">
        <v>292</v>
      </c>
      <c r="B3" s="1290"/>
      <c r="C3" s="1290"/>
      <c r="D3" s="1290"/>
      <c r="E3" s="1290"/>
      <c r="F3" s="1290"/>
      <c r="G3" s="1290"/>
      <c r="H3" s="1153"/>
    </row>
    <row r="4" spans="1:8" ht="9.6" customHeight="1">
      <c r="A4" s="26"/>
      <c r="B4" s="1291"/>
      <c r="C4" s="1291"/>
      <c r="D4" s="1291"/>
      <c r="E4" s="1291"/>
      <c r="F4" s="1291"/>
      <c r="G4" s="1291"/>
      <c r="H4" s="1154"/>
    </row>
    <row r="5" spans="1:8">
      <c r="A5" s="26"/>
      <c r="B5" s="22"/>
      <c r="C5" s="22"/>
      <c r="D5" s="28"/>
      <c r="E5" s="29" t="s">
        <v>3</v>
      </c>
      <c r="F5" s="29" t="s">
        <v>4</v>
      </c>
      <c r="G5" s="29" t="s">
        <v>101</v>
      </c>
      <c r="H5" s="25"/>
    </row>
    <row r="6" spans="1:8">
      <c r="A6" s="26"/>
      <c r="B6" s="34" t="s">
        <v>5</v>
      </c>
      <c r="C6" s="22" t="s">
        <v>6</v>
      </c>
      <c r="D6" s="31" t="s">
        <v>44</v>
      </c>
      <c r="E6" s="24">
        <v>97280</v>
      </c>
      <c r="F6" s="389">
        <v>0</v>
      </c>
      <c r="G6" s="24">
        <f>SUM(E6:F6)</f>
        <v>97280</v>
      </c>
      <c r="H6" s="24"/>
    </row>
    <row r="7" spans="1:8">
      <c r="A7" s="26"/>
      <c r="B7" s="34"/>
      <c r="C7" s="22"/>
      <c r="D7" s="31"/>
      <c r="E7" s="24"/>
      <c r="F7" s="389"/>
      <c r="G7" s="24"/>
      <c r="H7" s="24"/>
    </row>
    <row r="8" spans="1:8" ht="15" customHeight="1">
      <c r="A8" s="26"/>
      <c r="B8" s="30" t="s">
        <v>7</v>
      </c>
      <c r="C8" s="32" t="s">
        <v>8</v>
      </c>
      <c r="D8" s="33"/>
      <c r="E8" s="25"/>
      <c r="F8" s="384"/>
      <c r="G8" s="25"/>
      <c r="H8" s="25"/>
    </row>
    <row r="9" spans="1:8" ht="15" customHeight="1">
      <c r="A9" s="26"/>
      <c r="B9" s="30"/>
      <c r="C9" s="32" t="s">
        <v>97</v>
      </c>
      <c r="D9" s="33" t="s">
        <v>44</v>
      </c>
      <c r="E9" s="25">
        <f>G25</f>
        <v>1850</v>
      </c>
      <c r="F9" s="591">
        <v>0</v>
      </c>
      <c r="G9" s="25">
        <f>SUM(E9:F9)</f>
        <v>1850</v>
      </c>
      <c r="H9" s="25"/>
    </row>
    <row r="10" spans="1:8" ht="15" customHeight="1">
      <c r="A10" s="26"/>
      <c r="B10" s="34" t="s">
        <v>43</v>
      </c>
      <c r="C10" s="22" t="s">
        <v>312</v>
      </c>
      <c r="D10" s="35" t="s">
        <v>44</v>
      </c>
      <c r="E10" s="36">
        <f>SUM(E6:E9)</f>
        <v>99130</v>
      </c>
      <c r="F10" s="583">
        <f>SUM(F6:F9)</f>
        <v>0</v>
      </c>
      <c r="G10" s="36">
        <f>SUM(E10:F10)</f>
        <v>99130</v>
      </c>
      <c r="H10" s="24"/>
    </row>
    <row r="11" spans="1:8">
      <c r="A11" s="26"/>
      <c r="B11" s="30"/>
      <c r="C11" s="22"/>
      <c r="D11" s="23"/>
      <c r="E11" s="23"/>
      <c r="F11" s="31"/>
      <c r="G11" s="23"/>
      <c r="H11" s="23"/>
    </row>
    <row r="12" spans="1:8">
      <c r="A12" s="24"/>
      <c r="B12" s="393" t="s">
        <v>20</v>
      </c>
      <c r="C12" s="22" t="s">
        <v>21</v>
      </c>
      <c r="D12" s="23"/>
      <c r="E12" s="23"/>
      <c r="F12" s="37"/>
      <c r="G12" s="22"/>
      <c r="H12" s="22"/>
    </row>
    <row r="13" spans="1:8" s="1" customFormat="1" ht="11.4" customHeight="1">
      <c r="A13" s="1159"/>
      <c r="B13" s="2"/>
      <c r="C13" s="204"/>
      <c r="D13" s="1307"/>
      <c r="E13" s="1307"/>
      <c r="F13" s="1307"/>
      <c r="G13" s="1307"/>
      <c r="H13" s="1167"/>
    </row>
    <row r="14" spans="1:8" s="1" customFormat="1" ht="13.8" thickBot="1">
      <c r="A14" s="38"/>
      <c r="B14" s="1292" t="s">
        <v>89</v>
      </c>
      <c r="C14" s="1292"/>
      <c r="D14" s="1292"/>
      <c r="E14" s="1292"/>
      <c r="F14" s="1292"/>
      <c r="G14" s="1292"/>
      <c r="H14" s="388"/>
    </row>
    <row r="15" spans="1:8" s="1" customFormat="1" ht="14.4" thickTop="1" thickBot="1">
      <c r="A15" s="38"/>
      <c r="B15" s="203"/>
      <c r="C15" s="203" t="s">
        <v>22</v>
      </c>
      <c r="D15" s="203"/>
      <c r="E15" s="203"/>
      <c r="F15" s="203"/>
      <c r="G15" s="39" t="s">
        <v>101</v>
      </c>
      <c r="H15" s="25"/>
    </row>
    <row r="16" spans="1:8" ht="15" customHeight="1" thickTop="1">
      <c r="A16" s="551"/>
      <c r="B16" s="70"/>
      <c r="C16" s="554" t="s">
        <v>47</v>
      </c>
      <c r="D16" s="75"/>
      <c r="E16" s="466"/>
      <c r="F16" s="466"/>
      <c r="G16" s="76"/>
      <c r="H16" s="76"/>
    </row>
    <row r="17" spans="1:8" ht="15" customHeight="1">
      <c r="A17" s="551" t="s">
        <v>48</v>
      </c>
      <c r="B17" s="555">
        <v>2039</v>
      </c>
      <c r="C17" s="554" t="s">
        <v>237</v>
      </c>
      <c r="D17" s="566"/>
      <c r="E17" s="567"/>
      <c r="F17" s="567"/>
      <c r="G17" s="568"/>
      <c r="H17" s="568"/>
    </row>
    <row r="18" spans="1:8" ht="15" customHeight="1">
      <c r="A18" s="551"/>
      <c r="B18" s="556">
        <v>1E-3</v>
      </c>
      <c r="C18" s="554" t="s">
        <v>49</v>
      </c>
      <c r="D18" s="445"/>
      <c r="E18" s="569"/>
      <c r="F18" s="569"/>
      <c r="G18" s="445"/>
      <c r="H18" s="445"/>
    </row>
    <row r="19" spans="1:8" ht="15" customHeight="1">
      <c r="A19" s="551"/>
      <c r="B19" s="557">
        <v>60</v>
      </c>
      <c r="C19" s="558" t="s">
        <v>14</v>
      </c>
      <c r="D19" s="445"/>
      <c r="E19" s="569"/>
      <c r="F19" s="569"/>
      <c r="G19" s="445"/>
      <c r="H19" s="445"/>
    </row>
    <row r="20" spans="1:8" ht="15" customHeight="1">
      <c r="A20" s="551"/>
      <c r="B20" s="557">
        <v>44</v>
      </c>
      <c r="C20" s="558" t="s">
        <v>238</v>
      </c>
      <c r="D20" s="445"/>
      <c r="E20" s="569"/>
      <c r="F20" s="853"/>
      <c r="G20" s="445"/>
      <c r="H20" s="445"/>
    </row>
    <row r="21" spans="1:8" ht="15" customHeight="1">
      <c r="A21" s="551"/>
      <c r="B21" s="559" t="s">
        <v>239</v>
      </c>
      <c r="C21" s="560" t="s">
        <v>91</v>
      </c>
      <c r="D21" s="207"/>
      <c r="E21" s="207">
        <v>1850</v>
      </c>
      <c r="F21" s="854">
        <v>0</v>
      </c>
      <c r="G21" s="570">
        <f>SUM(E21:F21)</f>
        <v>1850</v>
      </c>
      <c r="H21" s="570"/>
    </row>
    <row r="22" spans="1:8" ht="15" customHeight="1">
      <c r="A22" s="551" t="s">
        <v>43</v>
      </c>
      <c r="B22" s="557">
        <v>44</v>
      </c>
      <c r="C22" s="558" t="s">
        <v>238</v>
      </c>
      <c r="D22" s="573"/>
      <c r="E22" s="549">
        <f>SUM(E21:E21)</f>
        <v>1850</v>
      </c>
      <c r="F22" s="643">
        <f t="shared" ref="F22:G22" si="0">SUM(F21:F21)</f>
        <v>0</v>
      </c>
      <c r="G22" s="549">
        <f t="shared" si="0"/>
        <v>1850</v>
      </c>
      <c r="H22" s="335"/>
    </row>
    <row r="23" spans="1:8" ht="15" customHeight="1">
      <c r="A23" s="551" t="s">
        <v>43</v>
      </c>
      <c r="B23" s="556">
        <v>1E-3</v>
      </c>
      <c r="C23" s="554" t="s">
        <v>49</v>
      </c>
      <c r="D23" s="209"/>
      <c r="E23" s="209">
        <f>E22</f>
        <v>1850</v>
      </c>
      <c r="F23" s="855">
        <f t="shared" ref="F23:G25" si="1">F22</f>
        <v>0</v>
      </c>
      <c r="G23" s="209">
        <f t="shared" si="1"/>
        <v>1850</v>
      </c>
      <c r="H23" s="206"/>
    </row>
    <row r="24" spans="1:8" ht="15" customHeight="1">
      <c r="A24" s="561" t="s">
        <v>43</v>
      </c>
      <c r="B24" s="562">
        <v>2039</v>
      </c>
      <c r="C24" s="563" t="s">
        <v>237</v>
      </c>
      <c r="D24" s="212"/>
      <c r="E24" s="212">
        <f>E23</f>
        <v>1850</v>
      </c>
      <c r="F24" s="856">
        <f t="shared" si="1"/>
        <v>0</v>
      </c>
      <c r="G24" s="212">
        <f t="shared" si="1"/>
        <v>1850</v>
      </c>
      <c r="H24" s="206"/>
    </row>
    <row r="25" spans="1:8" ht="15" customHeight="1">
      <c r="A25" s="552" t="s">
        <v>43</v>
      </c>
      <c r="B25" s="564"/>
      <c r="C25" s="565" t="s">
        <v>47</v>
      </c>
      <c r="D25" s="549"/>
      <c r="E25" s="209">
        <f>E24</f>
        <v>1850</v>
      </c>
      <c r="F25" s="643">
        <f t="shared" si="1"/>
        <v>0</v>
      </c>
      <c r="G25" s="209">
        <f t="shared" si="1"/>
        <v>1850</v>
      </c>
      <c r="H25" s="335"/>
    </row>
    <row r="26" spans="1:8" s="64" customFormat="1" ht="15" customHeight="1">
      <c r="A26" s="552" t="s">
        <v>43</v>
      </c>
      <c r="B26" s="564"/>
      <c r="C26" s="565" t="s">
        <v>44</v>
      </c>
      <c r="D26" s="159"/>
      <c r="E26" s="252">
        <f t="shared" ref="E26:G26" si="2">+E25</f>
        <v>1850</v>
      </c>
      <c r="F26" s="643">
        <f>+F25</f>
        <v>0</v>
      </c>
      <c r="G26" s="252">
        <f t="shared" si="2"/>
        <v>1850</v>
      </c>
      <c r="H26" s="236"/>
    </row>
    <row r="27" spans="1:8" s="64" customFormat="1" ht="15.45" customHeight="1">
      <c r="A27" s="1308"/>
      <c r="B27" s="1308"/>
      <c r="C27" s="1308"/>
      <c r="D27" s="1308"/>
      <c r="E27" s="1308"/>
      <c r="F27" s="1308"/>
      <c r="G27" s="1308"/>
      <c r="H27" s="1168"/>
    </row>
    <row r="28" spans="1:8" s="64" customFormat="1" ht="15.6" customHeight="1">
      <c r="A28" s="1302" t="s">
        <v>439</v>
      </c>
      <c r="B28" s="1302"/>
      <c r="C28" s="1302"/>
      <c r="D28" s="1302"/>
      <c r="E28" s="1302"/>
      <c r="F28" s="1302"/>
      <c r="G28" s="1302"/>
      <c r="H28" s="1163"/>
    </row>
    <row r="29" spans="1:8" s="64" customFormat="1" ht="15.45" customHeight="1">
      <c r="A29" s="363"/>
      <c r="B29" s="1302"/>
      <c r="C29" s="1302"/>
      <c r="D29" s="1302"/>
      <c r="E29" s="1302"/>
      <c r="F29" s="1302"/>
      <c r="G29" s="1302"/>
      <c r="H29" s="1163"/>
    </row>
    <row r="30" spans="1:8" s="64" customFormat="1" ht="15.45" customHeight="1">
      <c r="A30" s="363"/>
      <c r="B30" s="1302"/>
      <c r="C30" s="1302"/>
      <c r="D30" s="1302"/>
      <c r="E30" s="1302"/>
      <c r="F30" s="1302"/>
      <c r="G30" s="1302"/>
      <c r="H30" s="1163"/>
    </row>
    <row r="31" spans="1:8" s="64" customFormat="1">
      <c r="A31" s="602"/>
      <c r="B31" s="77"/>
      <c r="C31" s="158"/>
      <c r="D31" s="102"/>
      <c r="E31" s="236"/>
      <c r="F31" s="236"/>
      <c r="G31" s="236"/>
      <c r="H31" s="236"/>
    </row>
    <row r="32" spans="1:8" s="64" customFormat="1">
      <c r="A32" s="602"/>
      <c r="B32" s="72"/>
      <c r="C32" s="82"/>
      <c r="D32" s="102"/>
      <c r="E32" s="102"/>
      <c r="F32" s="102"/>
      <c r="G32" s="102"/>
      <c r="H32" s="102"/>
    </row>
    <row r="33" spans="1:8" s="64" customFormat="1">
      <c r="A33" s="602"/>
      <c r="B33" s="72"/>
      <c r="C33" s="82"/>
      <c r="D33" s="991"/>
      <c r="E33" s="382"/>
      <c r="F33" s="991"/>
      <c r="G33" s="382"/>
      <c r="H33" s="382"/>
    </row>
    <row r="34" spans="1:8" s="64" customFormat="1">
      <c r="A34" s="602"/>
      <c r="B34" s="72"/>
      <c r="C34" s="82"/>
      <c r="D34" s="102"/>
      <c r="E34" s="102"/>
      <c r="F34" s="102"/>
      <c r="G34" s="102"/>
      <c r="H34" s="102"/>
    </row>
    <row r="35" spans="1:8">
      <c r="C35" s="82"/>
      <c r="D35" s="187"/>
      <c r="E35" s="187"/>
      <c r="F35" s="187"/>
      <c r="G35" s="187"/>
      <c r="H35" s="187"/>
    </row>
    <row r="36" spans="1:8">
      <c r="C36" s="86"/>
      <c r="D36" s="113"/>
      <c r="E36" s="113"/>
      <c r="F36" s="113"/>
      <c r="G36" s="113"/>
      <c r="H36" s="113"/>
    </row>
    <row r="37" spans="1:8">
      <c r="C37" s="86"/>
      <c r="D37" s="113"/>
      <c r="E37" s="189"/>
      <c r="F37" s="113"/>
      <c r="G37" s="83"/>
      <c r="H37" s="83"/>
    </row>
    <row r="38" spans="1:8">
      <c r="C38" s="86"/>
      <c r="F38" s="83"/>
      <c r="G38" s="83"/>
      <c r="H38" s="83"/>
    </row>
    <row r="39" spans="1:8">
      <c r="C39" s="86"/>
      <c r="F39" s="83"/>
      <c r="G39" s="83"/>
      <c r="H39" s="83"/>
    </row>
    <row r="40" spans="1:8">
      <c r="C40" s="86"/>
      <c r="F40" s="83"/>
      <c r="G40" s="83"/>
      <c r="H40" s="83"/>
    </row>
    <row r="41" spans="1:8">
      <c r="C41" s="86"/>
      <c r="F41" s="83"/>
      <c r="G41" s="83"/>
      <c r="H41" s="83"/>
    </row>
    <row r="42" spans="1:8">
      <c r="C42" s="86"/>
      <c r="F42" s="83"/>
      <c r="G42" s="83"/>
      <c r="H42" s="83"/>
    </row>
    <row r="43" spans="1:8">
      <c r="C43" s="86"/>
      <c r="E43" s="81"/>
      <c r="F43" s="83"/>
      <c r="G43" s="83"/>
      <c r="H43" s="83"/>
    </row>
    <row r="44" spans="1:8">
      <c r="C44" s="86"/>
      <c r="F44" s="83"/>
      <c r="G44" s="83"/>
      <c r="H44" s="83"/>
    </row>
    <row r="45" spans="1:8" s="100" customFormat="1">
      <c r="A45" s="98"/>
      <c r="B45" s="86"/>
      <c r="C45" s="86"/>
      <c r="D45" s="83"/>
      <c r="E45" s="83"/>
      <c r="F45" s="83"/>
      <c r="G45" s="83"/>
      <c r="H45" s="83"/>
    </row>
    <row r="46" spans="1:8" s="100" customFormat="1">
      <c r="A46" s="98"/>
      <c r="B46" s="86"/>
      <c r="C46" s="86"/>
      <c r="D46" s="83"/>
      <c r="E46" s="83"/>
      <c r="F46" s="83"/>
      <c r="G46" s="83"/>
      <c r="H46" s="83"/>
    </row>
    <row r="47" spans="1:8" s="100" customFormat="1">
      <c r="A47" s="98"/>
      <c r="B47" s="86"/>
      <c r="C47" s="86"/>
      <c r="D47" s="83"/>
      <c r="E47" s="83"/>
      <c r="F47" s="83"/>
      <c r="G47" s="83"/>
      <c r="H47" s="83"/>
    </row>
    <row r="48" spans="1:8" s="100" customFormat="1">
      <c r="A48" s="98"/>
      <c r="B48" s="86"/>
      <c r="C48" s="86"/>
      <c r="D48" s="83"/>
      <c r="E48" s="83"/>
      <c r="F48" s="83"/>
      <c r="G48" s="83"/>
      <c r="H48" s="83"/>
    </row>
    <row r="49" spans="1:8" s="100" customFormat="1">
      <c r="A49" s="98"/>
      <c r="B49" s="86"/>
      <c r="C49" s="86"/>
      <c r="D49" s="83"/>
      <c r="E49" s="83"/>
      <c r="F49" s="83"/>
      <c r="G49" s="83"/>
      <c r="H49" s="83"/>
    </row>
    <row r="50" spans="1:8" s="100" customFormat="1">
      <c r="A50" s="98"/>
      <c r="B50" s="86"/>
      <c r="C50" s="86"/>
      <c r="D50" s="83"/>
      <c r="E50" s="83"/>
      <c r="F50" s="83"/>
      <c r="G50" s="83"/>
      <c r="H50" s="83"/>
    </row>
    <row r="51" spans="1:8" s="100" customFormat="1">
      <c r="A51" s="98"/>
      <c r="B51" s="86"/>
      <c r="C51" s="151"/>
      <c r="D51" s="83"/>
      <c r="E51" s="83"/>
      <c r="F51" s="83"/>
      <c r="G51" s="83"/>
      <c r="H51" s="83"/>
    </row>
    <row r="52" spans="1:8" s="100" customFormat="1">
      <c r="A52" s="98"/>
      <c r="B52" s="86"/>
      <c r="C52" s="151"/>
      <c r="D52" s="83"/>
      <c r="E52" s="83"/>
      <c r="F52" s="83"/>
      <c r="G52" s="83"/>
      <c r="H52" s="83"/>
    </row>
    <row r="53" spans="1:8" s="100" customFormat="1">
      <c r="A53" s="98"/>
      <c r="B53" s="86"/>
      <c r="C53" s="151"/>
      <c r="D53" s="83"/>
      <c r="E53" s="83"/>
      <c r="F53" s="83"/>
      <c r="G53" s="83"/>
      <c r="H53" s="83"/>
    </row>
    <row r="54" spans="1:8" s="100" customFormat="1">
      <c r="A54" s="98"/>
      <c r="B54" s="86"/>
      <c r="C54" s="151"/>
      <c r="D54" s="83"/>
      <c r="E54" s="83"/>
      <c r="F54" s="83"/>
      <c r="G54" s="83"/>
      <c r="H54" s="83"/>
    </row>
    <row r="55" spans="1:8" s="100" customFormat="1">
      <c r="A55" s="98"/>
      <c r="B55" s="86"/>
      <c r="C55" s="151"/>
      <c r="D55" s="83"/>
      <c r="E55" s="83"/>
      <c r="F55" s="83"/>
      <c r="G55" s="83"/>
      <c r="H55" s="83"/>
    </row>
    <row r="56" spans="1:8" s="100" customFormat="1">
      <c r="A56" s="98"/>
      <c r="B56" s="86"/>
      <c r="C56" s="151"/>
      <c r="D56" s="83"/>
      <c r="E56" s="83"/>
      <c r="F56" s="83"/>
      <c r="G56" s="83"/>
      <c r="H56" s="83"/>
    </row>
    <row r="57" spans="1:8" s="100" customFormat="1">
      <c r="A57" s="98"/>
      <c r="B57" s="86"/>
      <c r="C57" s="151"/>
      <c r="D57" s="83"/>
      <c r="E57" s="83"/>
      <c r="F57" s="83"/>
      <c r="G57" s="83"/>
      <c r="H57" s="83"/>
    </row>
    <row r="58" spans="1:8" s="100" customFormat="1">
      <c r="A58" s="98"/>
      <c r="B58" s="86"/>
      <c r="C58" s="151"/>
      <c r="D58" s="83"/>
      <c r="E58" s="83"/>
      <c r="F58" s="83"/>
      <c r="G58" s="83"/>
      <c r="H58" s="83"/>
    </row>
    <row r="59" spans="1:8" s="100" customFormat="1">
      <c r="A59" s="98"/>
      <c r="B59" s="86"/>
      <c r="C59" s="151"/>
      <c r="D59" s="83"/>
      <c r="E59" s="83"/>
      <c r="F59" s="83"/>
      <c r="G59" s="83"/>
      <c r="H59" s="83"/>
    </row>
    <row r="60" spans="1:8" s="100" customFormat="1">
      <c r="A60" s="98"/>
      <c r="B60" s="86"/>
      <c r="C60" s="151"/>
      <c r="D60" s="83"/>
      <c r="E60" s="83"/>
      <c r="F60" s="83"/>
      <c r="G60" s="83"/>
      <c r="H60" s="83"/>
    </row>
    <row r="61" spans="1:8" s="100" customFormat="1">
      <c r="A61" s="98"/>
      <c r="B61" s="86"/>
      <c r="C61" s="151"/>
      <c r="D61" s="83"/>
      <c r="E61" s="83"/>
      <c r="F61" s="83"/>
      <c r="G61" s="83"/>
      <c r="H61" s="83"/>
    </row>
    <row r="62" spans="1:8" s="100" customFormat="1">
      <c r="A62" s="98"/>
      <c r="B62" s="86"/>
      <c r="C62" s="151"/>
      <c r="D62" s="83"/>
      <c r="E62" s="83"/>
      <c r="F62" s="83"/>
      <c r="G62" s="83"/>
      <c r="H62" s="83"/>
    </row>
    <row r="63" spans="1:8" s="100" customFormat="1">
      <c r="A63" s="98"/>
      <c r="B63" s="86"/>
      <c r="C63" s="151"/>
      <c r="D63" s="83"/>
      <c r="E63" s="83"/>
      <c r="F63" s="83"/>
      <c r="G63" s="83"/>
      <c r="H63" s="83"/>
    </row>
    <row r="64" spans="1:8" s="100" customFormat="1">
      <c r="A64" s="98"/>
      <c r="B64" s="86"/>
      <c r="C64" s="151"/>
      <c r="D64" s="83"/>
      <c r="E64" s="83"/>
      <c r="F64" s="83"/>
      <c r="G64" s="83"/>
      <c r="H64" s="83"/>
    </row>
    <row r="65" spans="1:8" s="100" customFormat="1">
      <c r="A65" s="98"/>
      <c r="B65" s="86"/>
      <c r="C65" s="151"/>
      <c r="D65" s="83"/>
      <c r="E65" s="83"/>
      <c r="F65" s="83"/>
      <c r="G65" s="83"/>
      <c r="H65" s="83"/>
    </row>
    <row r="66" spans="1:8" s="100" customFormat="1">
      <c r="A66" s="98"/>
      <c r="B66" s="86"/>
      <c r="C66" s="151"/>
      <c r="D66" s="83"/>
      <c r="E66" s="83"/>
      <c r="F66" s="83"/>
      <c r="G66" s="83"/>
      <c r="H66" s="83"/>
    </row>
    <row r="67" spans="1:8" s="100" customFormat="1">
      <c r="A67" s="98"/>
      <c r="B67" s="86"/>
      <c r="C67" s="151"/>
      <c r="D67" s="83"/>
      <c r="E67" s="83"/>
      <c r="F67" s="83"/>
      <c r="G67" s="83"/>
      <c r="H67" s="83"/>
    </row>
    <row r="68" spans="1:8" s="100" customFormat="1">
      <c r="A68" s="98"/>
      <c r="B68" s="86"/>
      <c r="C68" s="151"/>
      <c r="D68" s="83"/>
      <c r="E68" s="83"/>
      <c r="F68" s="83"/>
      <c r="G68" s="83"/>
      <c r="H68" s="83"/>
    </row>
    <row r="69" spans="1:8" s="100" customFormat="1">
      <c r="A69" s="98"/>
      <c r="B69" s="86"/>
      <c r="C69" s="151"/>
      <c r="D69" s="83"/>
      <c r="E69" s="83"/>
      <c r="F69" s="83"/>
      <c r="G69" s="83"/>
      <c r="H69" s="83"/>
    </row>
    <row r="70" spans="1:8" s="100" customFormat="1">
      <c r="A70" s="98"/>
      <c r="B70" s="86"/>
      <c r="C70" s="151"/>
      <c r="D70" s="83"/>
      <c r="E70" s="83"/>
      <c r="F70" s="83"/>
      <c r="G70" s="83"/>
      <c r="H70" s="83"/>
    </row>
    <row r="71" spans="1:8" s="100" customFormat="1">
      <c r="A71" s="98"/>
      <c r="B71" s="86"/>
      <c r="C71" s="151"/>
      <c r="D71" s="83"/>
      <c r="E71" s="83"/>
      <c r="F71" s="83"/>
      <c r="G71" s="83"/>
      <c r="H71" s="83"/>
    </row>
    <row r="72" spans="1:8" s="100" customFormat="1">
      <c r="A72" s="98"/>
      <c r="B72" s="86"/>
      <c r="C72" s="151"/>
      <c r="D72" s="83"/>
      <c r="E72" s="83"/>
      <c r="F72" s="83"/>
      <c r="G72" s="83"/>
      <c r="H72" s="83"/>
    </row>
    <row r="73" spans="1:8" s="100" customFormat="1">
      <c r="A73" s="98"/>
      <c r="B73" s="86"/>
      <c r="C73" s="151"/>
      <c r="D73" s="83"/>
      <c r="E73" s="83"/>
      <c r="F73" s="83"/>
      <c r="G73" s="83"/>
      <c r="H73" s="83"/>
    </row>
    <row r="74" spans="1:8" s="100" customFormat="1">
      <c r="A74" s="98"/>
      <c r="B74" s="86"/>
      <c r="C74" s="151"/>
      <c r="D74" s="83"/>
      <c r="E74" s="83"/>
      <c r="F74" s="83"/>
      <c r="G74" s="83"/>
      <c r="H74" s="83"/>
    </row>
    <row r="75" spans="1:8" s="100" customFormat="1">
      <c r="A75" s="98"/>
      <c r="B75" s="86"/>
      <c r="C75" s="151"/>
      <c r="D75" s="83"/>
      <c r="E75" s="83"/>
      <c r="F75" s="83"/>
      <c r="G75" s="83"/>
      <c r="H75" s="83"/>
    </row>
    <row r="76" spans="1:8" s="100" customFormat="1">
      <c r="A76" s="98"/>
      <c r="B76" s="86"/>
      <c r="C76" s="151"/>
      <c r="D76" s="83"/>
      <c r="E76" s="83"/>
      <c r="F76" s="83"/>
      <c r="G76" s="83"/>
      <c r="H76" s="83"/>
    </row>
    <row r="77" spans="1:8" s="94" customFormat="1">
      <c r="A77" s="98"/>
      <c r="B77" s="86"/>
      <c r="C77" s="151"/>
      <c r="D77" s="83"/>
      <c r="E77" s="83"/>
      <c r="F77" s="83"/>
      <c r="G77" s="83"/>
      <c r="H77" s="83"/>
    </row>
    <row r="78" spans="1:8" s="94" customFormat="1">
      <c r="A78" s="98"/>
      <c r="B78" s="86"/>
      <c r="C78" s="151"/>
      <c r="D78" s="83"/>
      <c r="E78" s="83"/>
      <c r="F78" s="83"/>
      <c r="G78" s="83"/>
      <c r="H78" s="83"/>
    </row>
    <row r="79" spans="1:8" s="94" customFormat="1">
      <c r="A79" s="98"/>
      <c r="B79" s="86"/>
      <c r="C79" s="151"/>
      <c r="D79" s="83"/>
      <c r="E79" s="83"/>
      <c r="F79" s="83"/>
      <c r="G79" s="83"/>
      <c r="H79" s="83"/>
    </row>
    <row r="80" spans="1:8" s="94" customFormat="1">
      <c r="A80" s="98"/>
      <c r="B80" s="86"/>
      <c r="C80" s="151"/>
      <c r="D80" s="83"/>
      <c r="E80" s="83"/>
      <c r="F80" s="83"/>
      <c r="G80" s="83"/>
      <c r="H80" s="83"/>
    </row>
    <row r="81" spans="1:8" s="94" customFormat="1">
      <c r="A81" s="98"/>
      <c r="B81" s="86"/>
      <c r="C81" s="151"/>
      <c r="D81" s="83"/>
      <c r="E81" s="83"/>
      <c r="F81" s="83"/>
      <c r="G81" s="83"/>
      <c r="H81" s="83"/>
    </row>
    <row r="82" spans="1:8" s="94" customFormat="1">
      <c r="A82" s="98"/>
      <c r="B82" s="86"/>
      <c r="C82" s="151"/>
      <c r="D82" s="83"/>
      <c r="E82" s="83"/>
      <c r="F82" s="83"/>
      <c r="G82" s="83"/>
      <c r="H82" s="83"/>
    </row>
    <row r="83" spans="1:8" s="94" customFormat="1">
      <c r="A83" s="98"/>
      <c r="B83" s="86"/>
      <c r="C83" s="151"/>
      <c r="D83" s="83"/>
      <c r="E83" s="83"/>
      <c r="F83" s="83"/>
      <c r="G83" s="83"/>
      <c r="H83" s="83"/>
    </row>
    <row r="84" spans="1:8" s="94" customFormat="1">
      <c r="A84" s="98"/>
      <c r="B84" s="86"/>
      <c r="C84" s="151"/>
      <c r="D84" s="83"/>
      <c r="E84" s="83"/>
      <c r="F84" s="83"/>
      <c r="G84" s="83"/>
      <c r="H84" s="83"/>
    </row>
    <row r="85" spans="1:8" s="94" customFormat="1">
      <c r="A85" s="98"/>
      <c r="B85" s="86"/>
      <c r="C85" s="151"/>
      <c r="D85" s="83"/>
      <c r="E85" s="83"/>
      <c r="F85" s="83"/>
      <c r="G85" s="83"/>
      <c r="H85" s="83"/>
    </row>
    <row r="86" spans="1:8" s="94" customFormat="1">
      <c r="A86" s="98"/>
      <c r="B86" s="86"/>
      <c r="C86" s="151"/>
      <c r="D86" s="83"/>
      <c r="E86" s="83"/>
      <c r="F86" s="83"/>
      <c r="G86" s="83"/>
      <c r="H86" s="83"/>
    </row>
    <row r="87" spans="1:8" s="94" customFormat="1">
      <c r="A87" s="98"/>
      <c r="B87" s="86"/>
      <c r="C87" s="151"/>
      <c r="D87" s="83"/>
      <c r="E87" s="83"/>
      <c r="F87" s="83"/>
      <c r="G87" s="83"/>
      <c r="H87" s="83"/>
    </row>
    <row r="88" spans="1:8" s="94" customFormat="1">
      <c r="A88" s="98"/>
      <c r="B88" s="86"/>
      <c r="C88" s="151"/>
      <c r="D88" s="83"/>
      <c r="E88" s="83"/>
      <c r="F88" s="83"/>
      <c r="G88" s="83"/>
      <c r="H88" s="83"/>
    </row>
    <row r="89" spans="1:8" s="94" customFormat="1">
      <c r="A89" s="98"/>
      <c r="B89" s="86"/>
      <c r="C89" s="151"/>
      <c r="D89" s="83"/>
      <c r="E89" s="83"/>
      <c r="F89" s="83"/>
      <c r="G89" s="83"/>
      <c r="H89" s="83"/>
    </row>
    <row r="90" spans="1:8" s="94" customFormat="1">
      <c r="A90" s="98"/>
      <c r="B90" s="86"/>
      <c r="C90" s="151"/>
      <c r="D90" s="83"/>
      <c r="E90" s="83"/>
      <c r="F90" s="83"/>
      <c r="G90" s="83"/>
      <c r="H90" s="83"/>
    </row>
    <row r="91" spans="1:8" s="94" customFormat="1">
      <c r="A91" s="98"/>
      <c r="B91" s="86"/>
      <c r="C91" s="151"/>
      <c r="D91" s="83"/>
      <c r="E91" s="83"/>
      <c r="F91" s="83"/>
      <c r="G91" s="83"/>
      <c r="H91" s="83"/>
    </row>
    <row r="92" spans="1:8" s="94" customFormat="1">
      <c r="A92" s="98"/>
      <c r="B92" s="86"/>
      <c r="C92" s="151"/>
      <c r="D92" s="83"/>
      <c r="E92" s="83"/>
      <c r="F92" s="83"/>
      <c r="G92" s="83"/>
      <c r="H92" s="83"/>
    </row>
    <row r="93" spans="1:8" s="94" customFormat="1">
      <c r="A93" s="98"/>
      <c r="B93" s="86"/>
      <c r="C93" s="151"/>
      <c r="D93" s="83"/>
      <c r="E93" s="83"/>
      <c r="F93" s="83"/>
      <c r="G93" s="83"/>
      <c r="H93" s="83"/>
    </row>
    <row r="94" spans="1:8" s="94" customFormat="1">
      <c r="A94" s="98"/>
      <c r="B94" s="86"/>
      <c r="C94" s="151"/>
      <c r="D94" s="83"/>
      <c r="E94" s="83"/>
      <c r="F94" s="83"/>
      <c r="G94" s="83"/>
      <c r="H94" s="83"/>
    </row>
    <row r="95" spans="1:8" s="94" customFormat="1">
      <c r="A95" s="98"/>
      <c r="B95" s="86"/>
      <c r="C95" s="151"/>
      <c r="D95" s="83"/>
      <c r="E95" s="83"/>
      <c r="F95" s="83"/>
      <c r="G95" s="83"/>
      <c r="H95" s="83"/>
    </row>
    <row r="96" spans="1:8" s="94" customFormat="1">
      <c r="A96" s="98"/>
      <c r="B96" s="86"/>
      <c r="C96" s="151"/>
      <c r="D96" s="83"/>
      <c r="E96" s="83"/>
      <c r="F96" s="83"/>
      <c r="G96" s="83"/>
      <c r="H96" s="83"/>
    </row>
    <row r="97" spans="1:8" s="94" customFormat="1">
      <c r="A97" s="98"/>
      <c r="B97" s="86"/>
      <c r="C97" s="151"/>
      <c r="D97" s="83"/>
      <c r="E97" s="83"/>
      <c r="F97" s="83"/>
      <c r="G97" s="83"/>
      <c r="H97" s="83"/>
    </row>
    <row r="98" spans="1:8" s="94" customFormat="1">
      <c r="A98" s="98"/>
      <c r="B98" s="86"/>
      <c r="C98" s="151"/>
      <c r="D98" s="83"/>
      <c r="E98" s="83"/>
      <c r="F98" s="83"/>
      <c r="G98" s="83"/>
      <c r="H98" s="83"/>
    </row>
    <row r="99" spans="1:8" s="94" customFormat="1">
      <c r="A99" s="98"/>
      <c r="B99" s="86"/>
      <c r="C99" s="151"/>
      <c r="D99" s="83"/>
      <c r="E99" s="83"/>
      <c r="F99" s="83"/>
      <c r="G99" s="83"/>
      <c r="H99" s="83"/>
    </row>
    <row r="100" spans="1:8" s="94" customFormat="1">
      <c r="A100" s="98"/>
      <c r="B100" s="86"/>
      <c r="C100" s="151"/>
      <c r="D100" s="83"/>
      <c r="E100" s="83"/>
      <c r="F100" s="83"/>
      <c r="G100" s="83"/>
      <c r="H100" s="83"/>
    </row>
    <row r="101" spans="1:8" s="94" customFormat="1">
      <c r="A101" s="98"/>
      <c r="B101" s="86"/>
      <c r="C101" s="151"/>
      <c r="D101" s="83"/>
      <c r="E101" s="83"/>
      <c r="F101" s="83"/>
      <c r="G101" s="83"/>
      <c r="H101" s="83"/>
    </row>
    <row r="102" spans="1:8" s="94" customFormat="1">
      <c r="A102" s="98"/>
      <c r="B102" s="86"/>
      <c r="C102" s="151"/>
      <c r="D102" s="83"/>
      <c r="E102" s="83"/>
      <c r="F102" s="83"/>
      <c r="G102" s="83"/>
      <c r="H102" s="83"/>
    </row>
    <row r="103" spans="1:8" s="94" customFormat="1">
      <c r="A103" s="98"/>
      <c r="B103" s="86"/>
      <c r="C103" s="151"/>
      <c r="D103" s="83"/>
      <c r="E103" s="83"/>
      <c r="F103" s="83"/>
      <c r="G103" s="83"/>
      <c r="H103" s="83"/>
    </row>
    <row r="104" spans="1:8" s="94" customFormat="1">
      <c r="A104" s="98"/>
      <c r="B104" s="86"/>
      <c r="C104" s="151"/>
      <c r="D104" s="83"/>
      <c r="E104" s="83"/>
      <c r="F104" s="83"/>
      <c r="G104" s="83"/>
      <c r="H104" s="83"/>
    </row>
    <row r="105" spans="1:8" s="94" customFormat="1">
      <c r="A105" s="98"/>
      <c r="B105" s="86"/>
      <c r="C105" s="151"/>
      <c r="D105" s="83"/>
      <c r="E105" s="83"/>
      <c r="F105" s="83"/>
      <c r="G105" s="83"/>
      <c r="H105" s="83"/>
    </row>
    <row r="106" spans="1:8" s="94" customFormat="1">
      <c r="A106" s="98"/>
      <c r="B106" s="86"/>
      <c r="C106" s="151"/>
      <c r="D106" s="83"/>
      <c r="E106" s="83"/>
      <c r="F106" s="83"/>
      <c r="G106" s="83"/>
      <c r="H106" s="83"/>
    </row>
    <row r="107" spans="1:8" s="94" customFormat="1">
      <c r="A107" s="98"/>
      <c r="B107" s="86"/>
      <c r="C107" s="151"/>
      <c r="D107" s="83"/>
      <c r="E107" s="83"/>
      <c r="F107" s="83"/>
      <c r="G107" s="83"/>
      <c r="H107" s="83"/>
    </row>
    <row r="108" spans="1:8" s="94" customFormat="1">
      <c r="A108" s="98"/>
      <c r="B108" s="86"/>
      <c r="C108" s="151"/>
      <c r="D108" s="83"/>
      <c r="E108" s="83"/>
      <c r="F108" s="83"/>
      <c r="G108" s="83"/>
      <c r="H108" s="83"/>
    </row>
    <row r="109" spans="1:8" s="94" customFormat="1">
      <c r="A109" s="98"/>
      <c r="B109" s="86"/>
      <c r="C109" s="151"/>
      <c r="D109" s="83"/>
      <c r="E109" s="83"/>
      <c r="F109" s="83"/>
      <c r="G109" s="83"/>
      <c r="H109" s="83"/>
    </row>
    <row r="110" spans="1:8" s="94" customFormat="1">
      <c r="A110" s="98"/>
      <c r="B110" s="86"/>
      <c r="C110" s="151"/>
      <c r="D110" s="83"/>
      <c r="E110" s="83"/>
      <c r="F110" s="83"/>
      <c r="G110" s="83"/>
      <c r="H110" s="83"/>
    </row>
    <row r="111" spans="1:8" s="94" customFormat="1">
      <c r="A111" s="98"/>
      <c r="B111" s="86"/>
      <c r="C111" s="151"/>
      <c r="D111" s="83"/>
      <c r="E111" s="83"/>
      <c r="F111" s="83"/>
      <c r="G111" s="83"/>
      <c r="H111" s="83"/>
    </row>
    <row r="112" spans="1:8" s="94" customFormat="1">
      <c r="A112" s="98"/>
      <c r="B112" s="86"/>
      <c r="C112" s="151"/>
      <c r="D112" s="83"/>
      <c r="E112" s="83"/>
      <c r="F112" s="83"/>
      <c r="G112" s="83"/>
      <c r="H112" s="83"/>
    </row>
    <row r="113" spans="1:8" s="94" customFormat="1">
      <c r="A113" s="98"/>
      <c r="B113" s="86"/>
      <c r="C113" s="151"/>
      <c r="D113" s="83"/>
      <c r="E113" s="83"/>
      <c r="F113" s="83"/>
      <c r="G113" s="83"/>
      <c r="H113" s="83"/>
    </row>
    <row r="114" spans="1:8" s="94" customFormat="1">
      <c r="A114" s="98"/>
      <c r="B114" s="86"/>
      <c r="C114" s="151"/>
      <c r="D114" s="83"/>
      <c r="E114" s="83"/>
      <c r="F114" s="83"/>
      <c r="G114" s="83"/>
      <c r="H114" s="83"/>
    </row>
    <row r="115" spans="1:8" s="94" customFormat="1">
      <c r="A115" s="98"/>
      <c r="B115" s="86"/>
      <c r="C115" s="151"/>
      <c r="D115" s="83"/>
      <c r="E115" s="83"/>
      <c r="F115" s="83"/>
      <c r="G115" s="83"/>
      <c r="H115" s="83"/>
    </row>
    <row r="116" spans="1:8" s="94" customFormat="1">
      <c r="A116" s="98"/>
      <c r="B116" s="86"/>
      <c r="C116" s="151"/>
      <c r="D116" s="83"/>
      <c r="E116" s="83"/>
      <c r="F116" s="83"/>
      <c r="G116" s="83"/>
      <c r="H116" s="83"/>
    </row>
    <row r="117" spans="1:8" s="94" customFormat="1">
      <c r="A117" s="98"/>
      <c r="B117" s="86"/>
      <c r="C117" s="151"/>
      <c r="D117" s="83"/>
      <c r="E117" s="83"/>
      <c r="F117" s="83"/>
      <c r="G117" s="83"/>
      <c r="H117" s="83"/>
    </row>
    <row r="118" spans="1:8" s="94" customFormat="1">
      <c r="A118" s="98"/>
      <c r="B118" s="86"/>
      <c r="C118" s="151"/>
      <c r="D118" s="83"/>
      <c r="E118" s="83"/>
      <c r="F118" s="83"/>
      <c r="G118" s="83"/>
      <c r="H118" s="83"/>
    </row>
    <row r="119" spans="1:8" s="94" customFormat="1">
      <c r="A119" s="98"/>
      <c r="B119" s="86"/>
      <c r="C119" s="151"/>
      <c r="D119" s="83"/>
      <c r="E119" s="83"/>
      <c r="F119" s="83"/>
      <c r="G119" s="83"/>
      <c r="H119" s="83"/>
    </row>
    <row r="120" spans="1:8" s="94" customFormat="1">
      <c r="A120" s="98"/>
      <c r="B120" s="86"/>
      <c r="C120" s="151"/>
      <c r="D120" s="83"/>
      <c r="E120" s="83"/>
      <c r="F120" s="83"/>
      <c r="G120" s="83"/>
      <c r="H120" s="83"/>
    </row>
    <row r="121" spans="1:8" s="94" customFormat="1">
      <c r="A121" s="98"/>
      <c r="B121" s="86"/>
      <c r="C121" s="151"/>
      <c r="D121" s="83"/>
      <c r="E121" s="83"/>
      <c r="F121" s="83"/>
      <c r="G121" s="83"/>
      <c r="H121" s="83"/>
    </row>
    <row r="122" spans="1:8" s="94" customFormat="1">
      <c r="A122" s="98"/>
      <c r="B122" s="86"/>
      <c r="C122" s="151"/>
      <c r="D122" s="83"/>
      <c r="E122" s="83"/>
      <c r="F122" s="83"/>
      <c r="G122" s="83"/>
      <c r="H122" s="83"/>
    </row>
    <row r="123" spans="1:8" s="94" customFormat="1">
      <c r="A123" s="98"/>
      <c r="B123" s="86"/>
      <c r="C123" s="151"/>
      <c r="D123" s="83"/>
      <c r="E123" s="83"/>
      <c r="F123" s="83"/>
      <c r="G123" s="83"/>
      <c r="H123" s="83"/>
    </row>
    <row r="124" spans="1:8" s="94" customFormat="1">
      <c r="A124" s="98"/>
      <c r="B124" s="86"/>
      <c r="C124" s="151"/>
      <c r="D124" s="83"/>
      <c r="E124" s="83"/>
      <c r="F124" s="83"/>
      <c r="G124" s="83"/>
      <c r="H124" s="83"/>
    </row>
    <row r="125" spans="1:8" s="94" customFormat="1">
      <c r="A125" s="98"/>
      <c r="B125" s="86"/>
      <c r="C125" s="151"/>
      <c r="D125" s="83"/>
      <c r="E125" s="83"/>
      <c r="F125" s="83"/>
      <c r="G125" s="83"/>
      <c r="H125" s="83"/>
    </row>
    <row r="126" spans="1:8" s="94" customFormat="1">
      <c r="A126" s="98"/>
      <c r="B126" s="86"/>
      <c r="C126" s="151"/>
      <c r="D126" s="83"/>
      <c r="E126" s="83"/>
      <c r="F126" s="83"/>
      <c r="G126" s="83"/>
      <c r="H126" s="83"/>
    </row>
    <row r="127" spans="1:8" s="94" customFormat="1">
      <c r="A127" s="98"/>
      <c r="B127" s="86"/>
      <c r="C127" s="151"/>
      <c r="D127" s="83"/>
      <c r="E127" s="83"/>
      <c r="F127" s="83"/>
      <c r="G127" s="83"/>
      <c r="H127" s="83"/>
    </row>
    <row r="128" spans="1:8" s="94" customFormat="1">
      <c r="A128" s="98"/>
      <c r="B128" s="86"/>
      <c r="C128" s="151"/>
      <c r="D128" s="83"/>
      <c r="E128" s="83"/>
      <c r="F128" s="83"/>
      <c r="G128" s="83"/>
      <c r="H128" s="83"/>
    </row>
    <row r="129" spans="1:8" s="94" customFormat="1">
      <c r="A129" s="98"/>
      <c r="B129" s="86"/>
      <c r="C129" s="151"/>
      <c r="D129" s="83"/>
      <c r="E129" s="83"/>
      <c r="F129" s="83"/>
      <c r="G129" s="83"/>
      <c r="H129" s="83"/>
    </row>
    <row r="130" spans="1:8" s="94" customFormat="1">
      <c r="A130" s="98"/>
      <c r="B130" s="86"/>
      <c r="C130" s="151"/>
      <c r="D130" s="83"/>
      <c r="E130" s="83"/>
      <c r="F130" s="83"/>
      <c r="G130" s="83"/>
      <c r="H130" s="83"/>
    </row>
    <row r="131" spans="1:8" s="94" customFormat="1">
      <c r="A131" s="98"/>
      <c r="B131" s="86"/>
      <c r="C131" s="151"/>
      <c r="D131" s="83"/>
      <c r="E131" s="83"/>
      <c r="F131" s="83"/>
      <c r="G131" s="83"/>
      <c r="H131" s="83"/>
    </row>
    <row r="132" spans="1:8" s="94" customFormat="1">
      <c r="A132" s="98"/>
      <c r="B132" s="86"/>
      <c r="C132" s="151"/>
      <c r="D132" s="83"/>
      <c r="E132" s="83"/>
      <c r="F132" s="83"/>
      <c r="G132" s="83"/>
      <c r="H132" s="83"/>
    </row>
    <row r="133" spans="1:8" s="94" customFormat="1">
      <c r="A133" s="98"/>
      <c r="B133" s="86"/>
      <c r="C133" s="151"/>
      <c r="D133" s="83"/>
      <c r="E133" s="83"/>
      <c r="F133" s="83"/>
      <c r="G133" s="83"/>
      <c r="H133" s="83"/>
    </row>
    <row r="134" spans="1:8" s="94" customFormat="1">
      <c r="A134" s="98"/>
      <c r="B134" s="86"/>
      <c r="C134" s="151"/>
      <c r="D134" s="83"/>
      <c r="E134" s="83"/>
      <c r="F134" s="83"/>
      <c r="G134" s="83"/>
      <c r="H134" s="83"/>
    </row>
    <row r="135" spans="1:8" s="94" customFormat="1">
      <c r="A135" s="98"/>
      <c r="B135" s="86"/>
      <c r="C135" s="151"/>
      <c r="D135" s="83"/>
      <c r="E135" s="83"/>
      <c r="F135" s="83"/>
      <c r="G135" s="83"/>
      <c r="H135" s="83"/>
    </row>
    <row r="136" spans="1:8" s="94" customFormat="1">
      <c r="A136" s="98"/>
      <c r="B136" s="86"/>
      <c r="C136" s="151"/>
      <c r="D136" s="83"/>
      <c r="E136" s="83"/>
      <c r="F136" s="83"/>
      <c r="G136" s="83"/>
      <c r="H136" s="83"/>
    </row>
    <row r="137" spans="1:8" s="94" customFormat="1">
      <c r="A137" s="98"/>
      <c r="B137" s="86"/>
      <c r="C137" s="151"/>
      <c r="D137" s="83"/>
      <c r="E137" s="83"/>
      <c r="F137" s="83"/>
      <c r="G137" s="83"/>
      <c r="H137" s="83"/>
    </row>
    <row r="138" spans="1:8" s="94" customFormat="1">
      <c r="A138" s="98"/>
      <c r="B138" s="86"/>
      <c r="C138" s="151"/>
      <c r="D138" s="83"/>
      <c r="E138" s="83"/>
      <c r="F138" s="83"/>
      <c r="G138" s="83"/>
      <c r="H138" s="83"/>
    </row>
    <row r="139" spans="1:8" s="94" customFormat="1">
      <c r="A139" s="98"/>
      <c r="B139" s="86"/>
      <c r="C139" s="151"/>
      <c r="D139" s="83"/>
      <c r="E139" s="83"/>
      <c r="F139" s="83"/>
      <c r="G139" s="83"/>
      <c r="H139" s="83"/>
    </row>
    <row r="140" spans="1:8" s="94" customFormat="1">
      <c r="A140" s="98"/>
      <c r="B140" s="86"/>
      <c r="C140" s="151"/>
      <c r="D140" s="83"/>
      <c r="E140" s="83"/>
      <c r="F140" s="83"/>
      <c r="G140" s="83"/>
      <c r="H140" s="83"/>
    </row>
    <row r="141" spans="1:8" s="94" customFormat="1">
      <c r="A141" s="98"/>
      <c r="B141" s="86"/>
      <c r="C141" s="151"/>
      <c r="D141" s="83"/>
      <c r="E141" s="83"/>
      <c r="F141" s="83"/>
      <c r="G141" s="83"/>
      <c r="H141" s="83"/>
    </row>
    <row r="142" spans="1:8" s="94" customFormat="1">
      <c r="A142" s="98"/>
      <c r="B142" s="86"/>
      <c r="C142" s="151"/>
      <c r="D142" s="83"/>
      <c r="E142" s="83"/>
      <c r="F142" s="83"/>
      <c r="G142" s="83"/>
      <c r="H142" s="83"/>
    </row>
    <row r="143" spans="1:8" s="94" customFormat="1">
      <c r="A143" s="98"/>
      <c r="B143" s="86"/>
      <c r="C143" s="151"/>
      <c r="D143" s="83"/>
      <c r="E143" s="83"/>
      <c r="F143" s="83"/>
      <c r="G143" s="83"/>
      <c r="H143" s="83"/>
    </row>
    <row r="144" spans="1:8" s="94" customFormat="1">
      <c r="A144" s="98"/>
      <c r="B144" s="86"/>
      <c r="C144" s="151"/>
      <c r="D144" s="83"/>
      <c r="E144" s="83"/>
      <c r="F144" s="83"/>
      <c r="G144" s="83"/>
      <c r="H144" s="83"/>
    </row>
    <row r="145" spans="1:8" s="94" customFormat="1">
      <c r="A145" s="98"/>
      <c r="B145" s="86"/>
      <c r="C145" s="151"/>
      <c r="D145" s="83"/>
      <c r="E145" s="83"/>
      <c r="F145" s="83"/>
      <c r="G145" s="83"/>
      <c r="H145" s="83"/>
    </row>
    <row r="146" spans="1:8" s="94" customFormat="1">
      <c r="A146" s="98"/>
      <c r="B146" s="86"/>
      <c r="C146" s="151"/>
      <c r="D146" s="83"/>
      <c r="E146" s="83"/>
      <c r="F146" s="83"/>
      <c r="G146" s="83"/>
      <c r="H146" s="83"/>
    </row>
    <row r="147" spans="1:8" s="94" customFormat="1">
      <c r="A147" s="98"/>
      <c r="B147" s="86"/>
      <c r="C147" s="151"/>
      <c r="D147" s="83"/>
      <c r="E147" s="83"/>
      <c r="F147" s="83"/>
      <c r="G147" s="83"/>
      <c r="H147" s="83"/>
    </row>
    <row r="148" spans="1:8" s="94" customFormat="1">
      <c r="A148" s="98"/>
      <c r="B148" s="86"/>
      <c r="C148" s="151"/>
      <c r="D148" s="83"/>
      <c r="E148" s="83"/>
      <c r="F148" s="83"/>
      <c r="G148" s="83"/>
      <c r="H148" s="83"/>
    </row>
    <row r="149" spans="1:8" s="94" customFormat="1">
      <c r="A149" s="98"/>
      <c r="B149" s="86"/>
      <c r="C149" s="151"/>
      <c r="D149" s="83"/>
      <c r="E149" s="83"/>
      <c r="F149" s="83"/>
      <c r="G149" s="83"/>
      <c r="H149" s="83"/>
    </row>
    <row r="150" spans="1:8" s="94" customFormat="1">
      <c r="A150" s="98"/>
      <c r="B150" s="86"/>
      <c r="C150" s="151"/>
      <c r="D150" s="83"/>
      <c r="E150" s="83"/>
      <c r="F150" s="83"/>
      <c r="G150" s="83"/>
      <c r="H150" s="83"/>
    </row>
  </sheetData>
  <autoFilter ref="A15:H30">
    <filterColumn colId="7"/>
  </autoFilter>
  <customSheetViews>
    <customSheetView guid="{C5F44875-2256-4473-BD8B-FE5F322CC657}" showPageBreaks="1" printArea="1" showAutoFilter="1" view="pageBreakPreview" topLeftCell="A28">
      <selection activeCell="L30" sqref="L30"/>
      <pageMargins left="0.9055118110236221" right="0.59055118110236227" top="0.78740157480314965" bottom="4.1338582677165361" header="0.51181102362204722" footer="3.5433070866141736"/>
      <printOptions horizontalCentered="1"/>
      <pageSetup paperSize="9" scale="96" firstPageNumber="10" fitToHeight="0" orientation="portrait" blackAndWhite="1" useFirstPageNumber="1" r:id="rId1"/>
      <headerFooter alignWithMargins="0">
        <oddHeader xml:space="preserve">&amp;C   </oddHeader>
        <oddFooter>&amp;C&amp;"Times New Roman,Bold"&amp;P</oddFooter>
      </headerFooter>
      <autoFilter ref="A14:AJ49">
        <filterColumn colId="7"/>
        <filterColumn colId="8"/>
        <filterColumn colId="9"/>
      </autoFilter>
    </customSheetView>
    <customSheetView guid="{A48B2B02-857B-4E03-8EC3-B83BCD408191}" showPageBreaks="1" printArea="1" showAutoFilter="1" view="pageBreakPreview" topLeftCell="A28">
      <selection activeCell="L30" sqref="L30"/>
      <pageMargins left="0.9055118110236221" right="0.59055118110236227" top="0.78740157480314965" bottom="4.1338582677165361" header="0.51181102362204722" footer="3.5433070866141736"/>
      <printOptions horizontalCentered="1"/>
      <pageSetup paperSize="9" scale="96" firstPageNumber="10" fitToHeight="0" orientation="portrait" blackAndWhite="1" useFirstPageNumber="1" r:id="rId2"/>
      <headerFooter alignWithMargins="0">
        <oddHeader xml:space="preserve">&amp;C   </oddHeader>
        <oddFooter>&amp;C&amp;"Times New Roman,Bold"&amp;P</oddFooter>
      </headerFooter>
      <autoFilter ref="A14:AJ49">
        <filterColumn colId="7"/>
        <filterColumn colId="8"/>
        <filterColumn colId="9"/>
      </autoFilter>
    </customSheetView>
  </customSheetViews>
  <mergeCells count="11">
    <mergeCell ref="B1:G1"/>
    <mergeCell ref="B2:G2"/>
    <mergeCell ref="A3:G3"/>
    <mergeCell ref="B4:G4"/>
    <mergeCell ref="D13:E13"/>
    <mergeCell ref="F13:G13"/>
    <mergeCell ref="A27:G27"/>
    <mergeCell ref="B29:G29"/>
    <mergeCell ref="B30:G30"/>
    <mergeCell ref="A28:G28"/>
    <mergeCell ref="B14:G14"/>
  </mergeCells>
  <printOptions horizontalCentered="1"/>
  <pageMargins left="0.6692913385826772" right="0.6692913385826772" top="0.6692913385826772" bottom="3.7401574803149606" header="0.51181102362204722" footer="3.1496062992125986"/>
  <pageSetup paperSize="9" scale="90" firstPageNumber="12" fitToHeight="0" orientation="portrait" blackAndWhite="1" useFirstPageNumber="1" r:id="rId3"/>
  <headerFooter alignWithMargins="0">
    <oddHeader xml:space="preserve">&amp;C   </oddHeader>
    <oddFooter>&amp;C&amp;"Times New Roman,Bold"&amp;P</oddFooter>
  </headerFooter>
</worksheet>
</file>

<file path=xl/worksheets/sheet9.xml><?xml version="1.0" encoding="utf-8"?>
<worksheet xmlns="http://schemas.openxmlformats.org/spreadsheetml/2006/main" xmlns:r="http://schemas.openxmlformats.org/officeDocument/2006/relationships">
  <sheetPr syncVertical="1" syncRef="A1" transitionEvaluation="1" codeName="Sheet14">
    <tabColor rgb="FF00B050"/>
  </sheetPr>
  <dimension ref="A1:P47"/>
  <sheetViews>
    <sheetView view="pageBreakPreview" zoomScaleSheetLayoutView="100" workbookViewId="0">
      <selection activeCell="K15" sqref="K15"/>
    </sheetView>
  </sheetViews>
  <sheetFormatPr defaultColWidth="8.6640625" defaultRowHeight="13.2"/>
  <cols>
    <col min="1" max="1" width="5.6640625" style="274" customWidth="1"/>
    <col min="2" max="2" width="7.6640625" style="275" customWidth="1"/>
    <col min="3" max="3" width="38.6640625" style="276" customWidth="1"/>
    <col min="4" max="4" width="7.33203125" style="272" customWidth="1"/>
    <col min="5" max="5" width="10" style="272" customWidth="1"/>
    <col min="6" max="6" width="10.44140625" style="276" customWidth="1"/>
    <col min="7" max="7" width="9.6640625" style="276" customWidth="1"/>
    <col min="8" max="8" width="3.33203125" style="276" customWidth="1"/>
    <col min="9" max="10" width="9.109375" style="270" customWidth="1"/>
    <col min="11" max="11" width="12" style="270" customWidth="1"/>
    <col min="12" max="12" width="8.6640625" style="270"/>
    <col min="13" max="16384" width="8.6640625" style="276"/>
  </cols>
  <sheetData>
    <row r="1" spans="1:8" ht="13.5" customHeight="1">
      <c r="A1" s="1310" t="s">
        <v>80</v>
      </c>
      <c r="B1" s="1310"/>
      <c r="C1" s="1310"/>
      <c r="D1" s="1310"/>
      <c r="E1" s="1310"/>
      <c r="F1" s="1310"/>
      <c r="G1" s="1310"/>
      <c r="H1" s="1169"/>
    </row>
    <row r="2" spans="1:8" ht="13.5" customHeight="1">
      <c r="A2" s="1311" t="s">
        <v>56</v>
      </c>
      <c r="B2" s="1311"/>
      <c r="C2" s="1311"/>
      <c r="D2" s="1311"/>
      <c r="E2" s="1311"/>
      <c r="F2" s="1311"/>
      <c r="G2" s="1311"/>
      <c r="H2" s="1170"/>
    </row>
    <row r="3" spans="1:8" ht="31.5" customHeight="1">
      <c r="A3" s="1298" t="s">
        <v>417</v>
      </c>
      <c r="B3" s="1298"/>
      <c r="C3" s="1298"/>
      <c r="D3" s="1298"/>
      <c r="E3" s="1298"/>
      <c r="F3" s="1298"/>
      <c r="G3" s="1298"/>
      <c r="H3" s="1153"/>
    </row>
    <row r="4" spans="1:8" ht="10.95" customHeight="1">
      <c r="A4" s="26"/>
      <c r="B4" s="1154"/>
      <c r="C4" s="1154"/>
      <c r="D4" s="1154"/>
      <c r="E4" s="1154"/>
      <c r="F4" s="1154"/>
      <c r="G4" s="1154"/>
      <c r="H4" s="1154"/>
    </row>
    <row r="5" spans="1:8" ht="13.5" customHeight="1">
      <c r="A5" s="26"/>
      <c r="B5" s="22"/>
      <c r="C5" s="22"/>
      <c r="D5" s="28"/>
      <c r="E5" s="29" t="s">
        <v>3</v>
      </c>
      <c r="F5" s="29" t="s">
        <v>4</v>
      </c>
      <c r="G5" s="29" t="s">
        <v>101</v>
      </c>
      <c r="H5" s="25"/>
    </row>
    <row r="6" spans="1:8" ht="13.5" customHeight="1">
      <c r="A6" s="26"/>
      <c r="B6" s="34" t="s">
        <v>5</v>
      </c>
      <c r="C6" s="22" t="s">
        <v>6</v>
      </c>
      <c r="D6" s="31" t="s">
        <v>44</v>
      </c>
      <c r="E6" s="24">
        <v>1681131</v>
      </c>
      <c r="F6" s="24">
        <v>58017</v>
      </c>
      <c r="G6" s="24">
        <f>SUM(E6:F6)</f>
        <v>1739148</v>
      </c>
      <c r="H6" s="24"/>
    </row>
    <row r="7" spans="1:8" ht="13.5" customHeight="1">
      <c r="A7" s="26"/>
      <c r="B7" s="34" t="s">
        <v>7</v>
      </c>
      <c r="C7" s="22" t="s">
        <v>316</v>
      </c>
      <c r="D7" s="31" t="s">
        <v>44</v>
      </c>
      <c r="E7" s="24">
        <v>26969</v>
      </c>
      <c r="F7" s="24" t="s">
        <v>88</v>
      </c>
      <c r="G7" s="24">
        <f>SUM(E7:F7)</f>
        <v>26969</v>
      </c>
      <c r="H7" s="24"/>
    </row>
    <row r="8" spans="1:8" ht="13.5" customHeight="1">
      <c r="A8" s="26"/>
      <c r="B8" s="34"/>
      <c r="C8" s="22"/>
      <c r="D8" s="31"/>
      <c r="E8" s="24"/>
      <c r="F8" s="24"/>
      <c r="G8" s="24"/>
      <c r="H8" s="24"/>
    </row>
    <row r="9" spans="1:8" ht="13.95" customHeight="1">
      <c r="A9" s="26"/>
      <c r="B9" s="30" t="s">
        <v>311</v>
      </c>
      <c r="C9" s="32" t="s">
        <v>8</v>
      </c>
      <c r="D9" s="33"/>
      <c r="E9" s="25"/>
      <c r="F9" s="25"/>
      <c r="G9" s="25"/>
      <c r="H9" s="25"/>
    </row>
    <row r="10" spans="1:8" ht="13.95" customHeight="1">
      <c r="A10" s="26"/>
      <c r="B10" s="30"/>
      <c r="C10" s="32" t="s">
        <v>97</v>
      </c>
      <c r="D10" s="33" t="s">
        <v>44</v>
      </c>
      <c r="E10" s="25">
        <f>G34</f>
        <v>23340</v>
      </c>
      <c r="F10" s="167">
        <v>0</v>
      </c>
      <c r="G10" s="25">
        <f>SUM(E10:F10)</f>
        <v>23340</v>
      </c>
      <c r="H10" s="25"/>
    </row>
    <row r="11" spans="1:8" ht="13.5" customHeight="1">
      <c r="A11" s="26"/>
      <c r="B11" s="34" t="s">
        <v>43</v>
      </c>
      <c r="C11" s="22" t="s">
        <v>312</v>
      </c>
      <c r="D11" s="35" t="s">
        <v>44</v>
      </c>
      <c r="E11" s="36">
        <f>SUM(E6:E10)</f>
        <v>1731440</v>
      </c>
      <c r="F11" s="36">
        <f>SUM(F6:F10)</f>
        <v>58017</v>
      </c>
      <c r="G11" s="36">
        <f>SUM(E11:F11)</f>
        <v>1789457</v>
      </c>
      <c r="H11" s="24"/>
    </row>
    <row r="12" spans="1:8" ht="9" customHeight="1">
      <c r="A12" s="26"/>
      <c r="B12" s="30"/>
      <c r="C12" s="22"/>
      <c r="D12" s="23"/>
      <c r="E12" s="23"/>
      <c r="F12" s="31"/>
      <c r="G12" s="23"/>
      <c r="H12" s="23"/>
    </row>
    <row r="13" spans="1:8" ht="13.5" customHeight="1">
      <c r="A13" s="24"/>
      <c r="B13" s="393" t="s">
        <v>330</v>
      </c>
      <c r="C13" s="23" t="s">
        <v>21</v>
      </c>
      <c r="D13" s="23"/>
      <c r="E13" s="23"/>
      <c r="F13" s="37"/>
      <c r="G13" s="22"/>
      <c r="H13" s="22"/>
    </row>
    <row r="14" spans="1:8" s="219" customFormat="1" ht="13.2" customHeight="1">
      <c r="A14" s="220"/>
      <c r="B14" s="221"/>
      <c r="C14" s="218"/>
      <c r="D14" s="576"/>
      <c r="E14" s="576"/>
      <c r="F14" s="576"/>
      <c r="G14" s="576"/>
      <c r="H14" s="576"/>
    </row>
    <row r="15" spans="1:8" s="219" customFormat="1" ht="13.8" thickBot="1">
      <c r="A15" s="577"/>
      <c r="B15" s="1155"/>
      <c r="C15" s="1155"/>
      <c r="D15" s="1155"/>
      <c r="E15" s="1155"/>
      <c r="F15" s="1155"/>
      <c r="G15" s="1155" t="s">
        <v>89</v>
      </c>
      <c r="H15" s="388"/>
    </row>
    <row r="16" spans="1:8" s="219" customFormat="1" ht="14.4" thickTop="1" thickBot="1">
      <c r="A16" s="38"/>
      <c r="B16" s="203"/>
      <c r="C16" s="203" t="s">
        <v>22</v>
      </c>
      <c r="D16" s="203"/>
      <c r="E16" s="203"/>
      <c r="F16" s="203"/>
      <c r="G16" s="39" t="s">
        <v>101</v>
      </c>
      <c r="H16" s="25"/>
    </row>
    <row r="17" spans="1:16" s="7" customFormat="1" ht="14.1" customHeight="1" thickTop="1">
      <c r="A17" s="492"/>
      <c r="B17" s="43"/>
      <c r="C17" s="44" t="s">
        <v>47</v>
      </c>
      <c r="D17" s="492"/>
      <c r="E17" s="43"/>
      <c r="F17" s="44"/>
      <c r="G17" s="492"/>
      <c r="H17" s="8"/>
      <c r="I17" s="8"/>
    </row>
    <row r="18" spans="1:16" s="7" customFormat="1" ht="15" customHeight="1">
      <c r="A18" s="492" t="s">
        <v>48</v>
      </c>
      <c r="B18" s="510">
        <v>2402</v>
      </c>
      <c r="C18" s="51" t="s">
        <v>306</v>
      </c>
      <c r="D18" s="492"/>
      <c r="E18" s="42"/>
      <c r="F18" s="479"/>
      <c r="G18" s="42"/>
      <c r="H18" s="206"/>
      <c r="I18" s="8"/>
    </row>
    <row r="19" spans="1:16" s="7" customFormat="1">
      <c r="A19" s="499"/>
      <c r="B19" s="511">
        <v>0.8</v>
      </c>
      <c r="C19" s="48" t="s">
        <v>15</v>
      </c>
      <c r="D19" s="499"/>
      <c r="E19" s="52"/>
      <c r="F19" s="434"/>
      <c r="G19" s="52"/>
      <c r="H19" s="52"/>
      <c r="I19" s="8"/>
    </row>
    <row r="20" spans="1:16" s="7" customFormat="1" ht="14.4" customHeight="1">
      <c r="A20" s="499"/>
      <c r="B20" s="197">
        <v>44</v>
      </c>
      <c r="C20" s="987" t="s">
        <v>51</v>
      </c>
      <c r="D20" s="499"/>
      <c r="E20" s="52"/>
      <c r="F20" s="857"/>
      <c r="G20" s="52"/>
      <c r="H20" s="52"/>
      <c r="I20" s="8"/>
    </row>
    <row r="21" spans="1:16" s="7" customFormat="1" ht="14.4" customHeight="1">
      <c r="A21" s="499"/>
      <c r="B21" s="673" t="s">
        <v>307</v>
      </c>
      <c r="C21" s="987" t="s">
        <v>211</v>
      </c>
      <c r="D21" s="499"/>
      <c r="E21" s="236">
        <v>21840</v>
      </c>
      <c r="F21" s="852">
        <v>0</v>
      </c>
      <c r="G21" s="236">
        <f>SUM(E21:F21)</f>
        <v>21840</v>
      </c>
      <c r="H21" s="206" t="s">
        <v>165</v>
      </c>
      <c r="I21" s="8"/>
    </row>
    <row r="22" spans="1:16" s="7" customFormat="1" ht="14.4" customHeight="1">
      <c r="A22" s="499" t="s">
        <v>43</v>
      </c>
      <c r="B22" s="197">
        <v>44</v>
      </c>
      <c r="C22" s="987" t="s">
        <v>51</v>
      </c>
      <c r="D22" s="499"/>
      <c r="E22" s="252">
        <f>SUM(E21:E21)</f>
        <v>21840</v>
      </c>
      <c r="F22" s="858">
        <f>SUM(F21:F21)</f>
        <v>0</v>
      </c>
      <c r="G22" s="252">
        <f t="shared" ref="G22" si="0">SUM(G21:G21)</f>
        <v>21840</v>
      </c>
      <c r="H22" s="208"/>
      <c r="I22" s="8"/>
    </row>
    <row r="23" spans="1:16" s="7" customFormat="1" ht="15.6" customHeight="1">
      <c r="A23" s="499" t="s">
        <v>43</v>
      </c>
      <c r="B23" s="511">
        <v>0.8</v>
      </c>
      <c r="C23" s="48" t="s">
        <v>15</v>
      </c>
      <c r="D23" s="499"/>
      <c r="E23" s="209">
        <f>E22</f>
        <v>21840</v>
      </c>
      <c r="F23" s="855">
        <f>F22</f>
        <v>0</v>
      </c>
      <c r="G23" s="209">
        <f>G22</f>
        <v>21840</v>
      </c>
      <c r="H23" s="206"/>
      <c r="I23" s="8"/>
    </row>
    <row r="24" spans="1:16" s="7" customFormat="1" ht="15.6" customHeight="1">
      <c r="A24" s="499" t="s">
        <v>43</v>
      </c>
      <c r="B24" s="47">
        <v>2402</v>
      </c>
      <c r="C24" s="48" t="s">
        <v>306</v>
      </c>
      <c r="D24" s="499"/>
      <c r="E24" s="252">
        <f>E23</f>
        <v>21840</v>
      </c>
      <c r="F24" s="858">
        <f t="shared" ref="F24:G24" si="1">F23</f>
        <v>0</v>
      </c>
      <c r="G24" s="252">
        <f t="shared" si="1"/>
        <v>21840</v>
      </c>
      <c r="H24" s="208"/>
      <c r="I24" s="8"/>
    </row>
    <row r="25" spans="1:16" s="7" customFormat="1" ht="14.4" customHeight="1">
      <c r="A25" s="499"/>
      <c r="B25" s="47"/>
      <c r="C25" s="48"/>
      <c r="D25" s="499"/>
      <c r="E25" s="52"/>
      <c r="F25" s="857"/>
      <c r="G25" s="52"/>
      <c r="H25" s="40"/>
      <c r="I25" s="8"/>
    </row>
    <row r="26" spans="1:16" s="7" customFormat="1" ht="14.4" customHeight="1">
      <c r="A26" s="499" t="s">
        <v>48</v>
      </c>
      <c r="B26" s="47">
        <v>2406</v>
      </c>
      <c r="C26" s="48" t="s">
        <v>81</v>
      </c>
      <c r="D26" s="499"/>
      <c r="E26" s="42"/>
      <c r="F26" s="640"/>
      <c r="G26" s="42"/>
      <c r="H26" s="206"/>
      <c r="I26" s="8"/>
    </row>
    <row r="27" spans="1:16" s="7" customFormat="1" ht="14.4" customHeight="1">
      <c r="A27" s="499"/>
      <c r="B27" s="54">
        <v>1</v>
      </c>
      <c r="C27" s="987" t="s">
        <v>143</v>
      </c>
      <c r="D27" s="499"/>
      <c r="E27" s="42"/>
      <c r="F27" s="640"/>
      <c r="G27" s="42"/>
      <c r="H27" s="236"/>
      <c r="I27" s="8"/>
    </row>
    <row r="28" spans="1:16" s="7" customFormat="1">
      <c r="A28" s="492"/>
      <c r="B28" s="66">
        <v>1.0009999999999999</v>
      </c>
      <c r="C28" s="48" t="s">
        <v>27</v>
      </c>
      <c r="D28" s="492"/>
      <c r="E28" s="42"/>
      <c r="F28" s="640"/>
      <c r="G28" s="42"/>
      <c r="H28" s="206"/>
      <c r="I28" s="8"/>
    </row>
    <row r="29" spans="1:16" s="270" customFormat="1" ht="14.4" customHeight="1">
      <c r="A29" s="492"/>
      <c r="B29" s="67" t="s">
        <v>248</v>
      </c>
      <c r="C29" s="50" t="s">
        <v>92</v>
      </c>
      <c r="D29" s="492"/>
      <c r="E29" s="234">
        <v>1500</v>
      </c>
      <c r="F29" s="856">
        <v>0</v>
      </c>
      <c r="G29" s="207">
        <f t="shared" ref="G29" si="2">SUM(E29:F29)</f>
        <v>1500</v>
      </c>
      <c r="H29" s="272" t="s">
        <v>166</v>
      </c>
      <c r="M29" s="276"/>
      <c r="N29" s="276"/>
      <c r="O29" s="276"/>
      <c r="P29" s="276"/>
    </row>
    <row r="30" spans="1:16" s="270" customFormat="1">
      <c r="A30" s="499" t="s">
        <v>43</v>
      </c>
      <c r="B30" s="512">
        <v>0.6</v>
      </c>
      <c r="C30" s="987" t="s">
        <v>247</v>
      </c>
      <c r="D30" s="499"/>
      <c r="E30" s="209">
        <f>SUM(E29:E29)</f>
        <v>1500</v>
      </c>
      <c r="F30" s="856">
        <f t="shared" ref="F30:G30" si="3">SUM(F29:F29)</f>
        <v>0</v>
      </c>
      <c r="G30" s="209">
        <f t="shared" si="3"/>
        <v>1500</v>
      </c>
      <c r="H30" s="272"/>
      <c r="M30" s="276"/>
      <c r="N30" s="276"/>
      <c r="O30" s="276"/>
      <c r="P30" s="276"/>
    </row>
    <row r="31" spans="1:16" s="270" customFormat="1">
      <c r="A31" s="499" t="s">
        <v>43</v>
      </c>
      <c r="B31" s="66">
        <v>1.0009999999999999</v>
      </c>
      <c r="C31" s="48" t="s">
        <v>27</v>
      </c>
      <c r="D31" s="499"/>
      <c r="E31" s="209">
        <f>E30</f>
        <v>1500</v>
      </c>
      <c r="F31" s="856">
        <f t="shared" ref="F31:G33" si="4">F30</f>
        <v>0</v>
      </c>
      <c r="G31" s="209">
        <f t="shared" si="4"/>
        <v>1500</v>
      </c>
      <c r="H31" s="272"/>
      <c r="M31" s="276"/>
      <c r="N31" s="276"/>
      <c r="O31" s="276"/>
      <c r="P31" s="276"/>
    </row>
    <row r="32" spans="1:16">
      <c r="A32" s="499" t="s">
        <v>43</v>
      </c>
      <c r="B32" s="54">
        <v>1</v>
      </c>
      <c r="C32" s="987" t="s">
        <v>143</v>
      </c>
      <c r="D32" s="499"/>
      <c r="E32" s="209">
        <f>E31</f>
        <v>1500</v>
      </c>
      <c r="F32" s="856">
        <f t="shared" si="4"/>
        <v>0</v>
      </c>
      <c r="G32" s="209">
        <f t="shared" si="4"/>
        <v>1500</v>
      </c>
    </row>
    <row r="33" spans="1:8">
      <c r="A33" s="499" t="s">
        <v>43</v>
      </c>
      <c r="B33" s="47">
        <v>2406</v>
      </c>
      <c r="C33" s="48" t="s">
        <v>81</v>
      </c>
      <c r="D33" s="499"/>
      <c r="E33" s="209">
        <f>E32</f>
        <v>1500</v>
      </c>
      <c r="F33" s="856">
        <f t="shared" si="4"/>
        <v>0</v>
      </c>
      <c r="G33" s="209">
        <f t="shared" si="4"/>
        <v>1500</v>
      </c>
    </row>
    <row r="34" spans="1:8">
      <c r="A34" s="506" t="s">
        <v>43</v>
      </c>
      <c r="B34" s="56"/>
      <c r="C34" s="57" t="s">
        <v>47</v>
      </c>
      <c r="D34" s="506"/>
      <c r="E34" s="209">
        <f>E33+E24</f>
        <v>23340</v>
      </c>
      <c r="F34" s="856">
        <f t="shared" ref="F34:G34" si="5">F33+F24</f>
        <v>0</v>
      </c>
      <c r="G34" s="209">
        <f t="shared" si="5"/>
        <v>23340</v>
      </c>
    </row>
    <row r="35" spans="1:8">
      <c r="A35" s="506" t="s">
        <v>43</v>
      </c>
      <c r="B35" s="56"/>
      <c r="C35" s="57" t="s">
        <v>44</v>
      </c>
      <c r="D35" s="506"/>
      <c r="E35" s="58">
        <f>E34</f>
        <v>23340</v>
      </c>
      <c r="F35" s="651">
        <f t="shared" ref="F35:G35" si="6">F34</f>
        <v>0</v>
      </c>
      <c r="G35" s="58">
        <f t="shared" si="6"/>
        <v>23340</v>
      </c>
    </row>
    <row r="36" spans="1:8" ht="7.95" customHeight="1"/>
    <row r="37" spans="1:8">
      <c r="A37" s="642" t="s">
        <v>424</v>
      </c>
      <c r="B37" s="276"/>
      <c r="C37" s="642"/>
    </row>
    <row r="38" spans="1:8" ht="28.2" customHeight="1">
      <c r="A38" s="837" t="s">
        <v>429</v>
      </c>
      <c r="B38" s="1287" t="s">
        <v>599</v>
      </c>
      <c r="C38" s="1287"/>
      <c r="D38" s="1287"/>
      <c r="E38" s="1287"/>
      <c r="F38" s="1287"/>
      <c r="G38" s="1287"/>
    </row>
    <row r="39" spans="1:8" s="642" customFormat="1" ht="14.4" customHeight="1">
      <c r="A39" s="859" t="s">
        <v>166</v>
      </c>
      <c r="B39" s="1309" t="s">
        <v>441</v>
      </c>
      <c r="C39" s="1309"/>
      <c r="D39" s="1309"/>
      <c r="E39" s="1309"/>
      <c r="F39" s="1309"/>
    </row>
    <row r="42" spans="1:8">
      <c r="C42" s="271"/>
      <c r="D42" s="279"/>
      <c r="E42" s="279"/>
      <c r="F42" s="271"/>
      <c r="G42" s="271"/>
      <c r="H42" s="271"/>
    </row>
    <row r="43" spans="1:8">
      <c r="C43" s="271"/>
      <c r="D43" s="499"/>
      <c r="E43" s="512"/>
      <c r="F43" s="987"/>
      <c r="G43" s="499"/>
      <c r="H43" s="271"/>
    </row>
    <row r="44" spans="1:8">
      <c r="C44" s="271"/>
      <c r="D44" s="994"/>
      <c r="E44" s="486"/>
      <c r="F44" s="987"/>
      <c r="G44" s="499"/>
      <c r="H44" s="271"/>
    </row>
    <row r="45" spans="1:8">
      <c r="C45" s="271"/>
      <c r="D45" s="279"/>
      <c r="E45" s="279"/>
      <c r="F45" s="271"/>
      <c r="G45" s="271"/>
      <c r="H45" s="271"/>
    </row>
    <row r="46" spans="1:8">
      <c r="C46" s="271"/>
      <c r="D46" s="279"/>
      <c r="E46" s="279"/>
      <c r="F46" s="271"/>
      <c r="G46" s="271"/>
      <c r="H46" s="271"/>
    </row>
    <row r="47" spans="1:8">
      <c r="C47" s="271"/>
      <c r="D47" s="279"/>
      <c r="E47" s="279"/>
      <c r="F47" s="271"/>
      <c r="G47" s="271"/>
      <c r="H47" s="271"/>
    </row>
  </sheetData>
  <customSheetViews>
    <customSheetView guid="{C5F44875-2256-4473-BD8B-FE5F322CC657}" showPageBreaks="1" printArea="1" view="pageBreakPreview">
      <selection activeCell="E9" sqref="E9"/>
      <rowBreaks count="1" manualBreakCount="1">
        <brk id="40" max="7" man="1"/>
      </rowBreaks>
      <pageMargins left="0.78740157480314965" right="0.78740157480314965" top="0.78740157480314965" bottom="4.1338582677165361" header="0.51181102362204722" footer="3.5433070866141736"/>
      <printOptions horizontalCentered="1"/>
      <pageSetup paperSize="9" scale="95" firstPageNumber="15" orientation="portrait" blackAndWhite="1" useFirstPageNumber="1" r:id="rId1"/>
      <headerFooter alignWithMargins="0">
        <oddHeader xml:space="preserve">&amp;C   </oddHeader>
        <oddFooter>&amp;C&amp;"Times New Roman,Bold"&amp;P</oddFooter>
      </headerFooter>
    </customSheetView>
    <customSheetView guid="{A48B2B02-857B-4E03-8EC3-B83BCD408191}" showPageBreaks="1" printArea="1" view="pageBreakPreview">
      <selection activeCell="B8" sqref="B8:C9"/>
      <rowBreaks count="1" manualBreakCount="1">
        <brk id="40" max="7" man="1"/>
      </rowBreaks>
      <pageMargins left="0.78740157480314965" right="0.78740157480314965" top="0.78740157480314965" bottom="4.1338582677165361" header="0.51181102362204722" footer="3.5433070866141736"/>
      <printOptions horizontalCentered="1"/>
      <pageSetup paperSize="9" scale="95" firstPageNumber="15" orientation="portrait" blackAndWhite="1" useFirstPageNumber="1" r:id="rId2"/>
      <headerFooter alignWithMargins="0">
        <oddHeader xml:space="preserve">&amp;C   </oddHeader>
        <oddFooter>&amp;C&amp;"Times New Roman,Bold"&amp;P</oddFooter>
      </headerFooter>
    </customSheetView>
  </customSheetViews>
  <mergeCells count="5">
    <mergeCell ref="B39:F39"/>
    <mergeCell ref="A1:G1"/>
    <mergeCell ref="A2:G2"/>
    <mergeCell ref="A3:G3"/>
    <mergeCell ref="B38:G38"/>
  </mergeCells>
  <printOptions horizontalCentered="1"/>
  <pageMargins left="0.6692913385826772" right="0.6692913385826772" top="0.6692913385826772" bottom="3.7401574803149606" header="0.51181102362204722" footer="3.1496062992125986"/>
  <pageSetup paperSize="9" scale="90" firstPageNumber="13" orientation="portrait" blackAndWhite="1" useFirstPageNumber="1" r:id="rId3"/>
  <headerFooter alignWithMargins="0">
    <oddHeader xml:space="preserve">&amp;C   </oddHeader>
    <oddFooter>&amp;C&amp;"Times New Roman,Bold"&amp;P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94</vt:i4>
      </vt:variant>
    </vt:vector>
  </HeadingPairs>
  <TitlesOfParts>
    <vt:vector size="124" baseType="lpstr">
      <vt:lpstr>dem1</vt:lpstr>
      <vt:lpstr>dem2</vt:lpstr>
      <vt:lpstr>dem3</vt:lpstr>
      <vt:lpstr>dem5</vt:lpstr>
      <vt:lpstr>dem6</vt:lpstr>
      <vt:lpstr>dem7</vt:lpstr>
      <vt:lpstr>dem8</vt:lpstr>
      <vt:lpstr>dem9</vt:lpstr>
      <vt:lpstr>dem12</vt:lpstr>
      <vt:lpstr>gov</vt:lpstr>
      <vt:lpstr>dem13</vt:lpstr>
      <vt:lpstr>dem14</vt:lpstr>
      <vt:lpstr>dem15</vt:lpstr>
      <vt:lpstr>dem16</vt:lpstr>
      <vt:lpstr>dem17</vt:lpstr>
      <vt:lpstr>dem19</vt:lpstr>
      <vt:lpstr>dem20</vt:lpstr>
      <vt:lpstr>dem24</vt:lpstr>
      <vt:lpstr>dem27</vt:lpstr>
      <vt:lpstr>dem28</vt:lpstr>
      <vt:lpstr>dem30</vt:lpstr>
      <vt:lpstr>dem31</vt:lpstr>
      <vt:lpstr>dem33</vt:lpstr>
      <vt:lpstr>dem34</vt:lpstr>
      <vt:lpstr>Dem35</vt:lpstr>
      <vt:lpstr>dem37</vt:lpstr>
      <vt:lpstr>dem38</vt:lpstr>
      <vt:lpstr>dem40</vt:lpstr>
      <vt:lpstr>dem40A</vt:lpstr>
      <vt:lpstr>dem41</vt:lpstr>
      <vt:lpstr>'dem5'!culturerevenue</vt:lpstr>
      <vt:lpstr>'dem6'!ecclesiastical</vt:lpstr>
      <vt:lpstr>gov!educationrevenue</vt:lpstr>
      <vt:lpstr>'dem40'!np</vt:lpstr>
      <vt:lpstr>'dem1'!Print_Area</vt:lpstr>
      <vt:lpstr>'dem12'!Print_Area</vt:lpstr>
      <vt:lpstr>'dem13'!Print_Area</vt:lpstr>
      <vt:lpstr>'dem14'!Print_Area</vt:lpstr>
      <vt:lpstr>'dem15'!Print_Area</vt:lpstr>
      <vt:lpstr>'dem16'!Print_Area</vt:lpstr>
      <vt:lpstr>'dem17'!Print_Area</vt:lpstr>
      <vt:lpstr>'dem19'!Print_Area</vt:lpstr>
      <vt:lpstr>'dem2'!Print_Area</vt:lpstr>
      <vt:lpstr>'dem20'!Print_Area</vt:lpstr>
      <vt:lpstr>'dem24'!Print_Area</vt:lpstr>
      <vt:lpstr>'dem27'!Print_Area</vt:lpstr>
      <vt:lpstr>'dem28'!Print_Area</vt:lpstr>
      <vt:lpstr>'dem3'!Print_Area</vt:lpstr>
      <vt:lpstr>'dem30'!Print_Area</vt:lpstr>
      <vt:lpstr>'dem31'!Print_Area</vt:lpstr>
      <vt:lpstr>'dem33'!Print_Area</vt:lpstr>
      <vt:lpstr>'dem34'!Print_Area</vt:lpstr>
      <vt:lpstr>'Dem35'!Print_Area</vt:lpstr>
      <vt:lpstr>'dem37'!Print_Area</vt:lpstr>
      <vt:lpstr>'dem38'!Print_Area</vt:lpstr>
      <vt:lpstr>'dem40'!Print_Area</vt:lpstr>
      <vt:lpstr>dem40A!Print_Area</vt:lpstr>
      <vt:lpstr>'dem41'!Print_Area</vt:lpstr>
      <vt:lpstr>'dem5'!Print_Area</vt:lpstr>
      <vt:lpstr>'dem6'!Print_Area</vt:lpstr>
      <vt:lpstr>'dem7'!Print_Area</vt:lpstr>
      <vt:lpstr>'dem8'!Print_Area</vt:lpstr>
      <vt:lpstr>'dem9'!Print_Area</vt:lpstr>
      <vt:lpstr>gov!Print_Area</vt:lpstr>
      <vt:lpstr>'dem1'!Print_Titles</vt:lpstr>
      <vt:lpstr>'dem12'!Print_Titles</vt:lpstr>
      <vt:lpstr>'dem13'!Print_Titles</vt:lpstr>
      <vt:lpstr>'dem14'!Print_Titles</vt:lpstr>
      <vt:lpstr>'dem15'!Print_Titles</vt:lpstr>
      <vt:lpstr>'dem16'!Print_Titles</vt:lpstr>
      <vt:lpstr>'dem17'!Print_Titles</vt:lpstr>
      <vt:lpstr>'dem19'!Print_Titles</vt:lpstr>
      <vt:lpstr>'dem2'!Print_Titles</vt:lpstr>
      <vt:lpstr>'dem20'!Print_Titles</vt:lpstr>
      <vt:lpstr>'dem24'!Print_Titles</vt:lpstr>
      <vt:lpstr>'dem27'!Print_Titles</vt:lpstr>
      <vt:lpstr>'dem28'!Print_Titles</vt:lpstr>
      <vt:lpstr>'dem3'!Print_Titles</vt:lpstr>
      <vt:lpstr>'dem30'!Print_Titles</vt:lpstr>
      <vt:lpstr>'dem31'!Print_Titles</vt:lpstr>
      <vt:lpstr>'dem33'!Print_Titles</vt:lpstr>
      <vt:lpstr>'dem34'!Print_Titles</vt:lpstr>
      <vt:lpstr>'Dem35'!Print_Titles</vt:lpstr>
      <vt:lpstr>'dem37'!Print_Titles</vt:lpstr>
      <vt:lpstr>'dem38'!Print_Titles</vt:lpstr>
      <vt:lpstr>'dem40'!Print_Titles</vt:lpstr>
      <vt:lpstr>dem40A!Print_Titles</vt:lpstr>
      <vt:lpstr>'dem41'!Print_Titles</vt:lpstr>
      <vt:lpstr>'dem5'!Print_Titles</vt:lpstr>
      <vt:lpstr>'dem6'!Print_Titles</vt:lpstr>
      <vt:lpstr>'dem7'!Print_Titles</vt:lpstr>
      <vt:lpstr>'dem8'!Print_Titles</vt:lpstr>
      <vt:lpstr>'dem9'!Print_Titles</vt:lpstr>
      <vt:lpstr>gov!Print_Titles</vt:lpstr>
      <vt:lpstr>'dem1'!revise</vt:lpstr>
      <vt:lpstr>'dem27'!revise</vt:lpstr>
      <vt:lpstr>'dem30'!revise</vt:lpstr>
      <vt:lpstr>'dem37'!revise</vt:lpstr>
      <vt:lpstr>'dem40'!revise</vt:lpstr>
      <vt:lpstr>'dem9'!revise</vt:lpstr>
      <vt:lpstr>'dem1'!summary</vt:lpstr>
      <vt:lpstr>'dem27'!summary</vt:lpstr>
      <vt:lpstr>'dem37'!summary</vt:lpstr>
      <vt:lpstr>'dem40'!summary</vt:lpstr>
      <vt:lpstr>'dem9'!summary</vt:lpstr>
      <vt:lpstr>'dem40'!Tourism</vt:lpstr>
      <vt:lpstr>'dem40'!tourismcap</vt:lpstr>
      <vt:lpstr>'dem40'!tourismrec</vt:lpstr>
      <vt:lpstr>'dem40'!tourismRevenue</vt:lpstr>
      <vt:lpstr>dem40A!tourismRevenue</vt:lpstr>
      <vt:lpstr>'dem41'!urbanDevelopment</vt:lpstr>
      <vt:lpstr>'dem15'!voted</vt:lpstr>
      <vt:lpstr>'dem16'!voted</vt:lpstr>
      <vt:lpstr>'dem17'!voted</vt:lpstr>
      <vt:lpstr>'dem19'!voted</vt:lpstr>
      <vt:lpstr>'dem27'!Voted</vt:lpstr>
      <vt:lpstr>'dem28'!Voted</vt:lpstr>
      <vt:lpstr>'dem33'!Voted</vt:lpstr>
      <vt:lpstr>'dem34'!Voted</vt:lpstr>
      <vt:lpstr>'dem37'!Voted</vt:lpstr>
      <vt:lpstr>'dem38'!Voted</vt:lpstr>
      <vt:lpstr>'dem40'!Voted</vt:lpstr>
      <vt:lpstr>dem40A!Voted</vt:lpstr>
      <vt:lpstr>'dem41'!Voted</vt:lpstr>
    </vt:vector>
  </TitlesOfParts>
  <Company>.:L4zy w4r3z:.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2018-11-29T11:43:56Z</cp:lastPrinted>
  <dcterms:created xsi:type="dcterms:W3CDTF">2011-07-12T05:33:40Z</dcterms:created>
  <dcterms:modified xsi:type="dcterms:W3CDTF">2019-01-29T07:23:27Z</dcterms:modified>
</cp:coreProperties>
</file>